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BDERE\2016 UIM\2016 UIM\SARA\AGUINALDOS\NAVIDAD 2018\DESPACHADO\"/>
    </mc:Choice>
  </mc:AlternateContent>
  <bookViews>
    <workbookView xWindow="0" yWindow="0" windowWidth="28800" windowHeight="11745" tabRatio="876"/>
  </bookViews>
  <sheets>
    <sheet name="Tarap. I" sheetId="1" r:id="rId1"/>
    <sheet name="Antof.II" sheetId="2" r:id="rId2"/>
    <sheet name="Atacam. III" sheetId="4" r:id="rId3"/>
    <sheet name="Coquimbo.. IV" sheetId="5" r:id="rId4"/>
    <sheet name="Valp. V" sheetId="6" r:id="rId5"/>
    <sheet name="L.B.O´Hig.VI" sheetId="7" r:id="rId6"/>
    <sheet name="Mau.VII" sheetId="8" r:id="rId7"/>
    <sheet name="Bio. VIII" sheetId="9" r:id="rId8"/>
    <sheet name="Arauc. IX" sheetId="10" r:id="rId9"/>
    <sheet name="L.Lagos X" sheetId="11" r:id="rId10"/>
    <sheet name="Aisén XI" sheetId="12" r:id="rId11"/>
    <sheet name="Mag y Ant XII" sheetId="14" r:id="rId12"/>
    <sheet name="Metrop XIII" sheetId="13" r:id="rId13"/>
    <sheet name="L.Ríos. XIV" sheetId="15" r:id="rId14"/>
    <sheet name="Arica y Par. XV" sheetId="17" r:id="rId15"/>
    <sheet name="Ñuble XVI" sheetId="16" r:id="rId16"/>
    <sheet name="NACIONAL" sheetId="3" r:id="rId17"/>
  </sheets>
  <definedNames>
    <definedName name="_xlnm._FilterDatabase" localSheetId="10" hidden="1">'Aisén XI'!$A$7:$Z$7</definedName>
    <definedName name="_xlnm._FilterDatabase" localSheetId="1" hidden="1">Antof.II!$A$7:$AG$7</definedName>
    <definedName name="_xlnm._FilterDatabase" localSheetId="8" hidden="1">'Arauc. IX'!$A$7:$AI$7</definedName>
    <definedName name="_xlnm._FilterDatabase" localSheetId="2" hidden="1">'Atacam. III'!$A$7:$AJ$7</definedName>
    <definedName name="_xlnm._FilterDatabase" localSheetId="7" hidden="1">'Bio. VIII'!$A$7:$AJ$7</definedName>
    <definedName name="_xlnm._FilterDatabase" localSheetId="3" hidden="1">'Coquimbo.. IV'!$A$7:$AI$7</definedName>
    <definedName name="_xlnm._FilterDatabase" localSheetId="5" hidden="1">L.B.O´Hig.VI!$A$7:$AJ$7</definedName>
    <definedName name="_xlnm._FilterDatabase" localSheetId="9" hidden="1">'L.Lagos X'!$A$7:$AJ$38</definedName>
    <definedName name="_xlnm._FilterDatabase" localSheetId="13" hidden="1">'L.Ríos. XIV'!$A$7:$AJ$7</definedName>
    <definedName name="_xlnm._FilterDatabase" localSheetId="11" hidden="1">'Mag y Ant XII'!$A$7:$AI$7</definedName>
    <definedName name="_xlnm._FilterDatabase" localSheetId="6" hidden="1">Mau.VII!$A$7:$AJ$7</definedName>
    <definedName name="_xlnm._FilterDatabase" localSheetId="0" hidden="1">'Tarap. I'!$A$7:$AI$7</definedName>
    <definedName name="_xlnm._FilterDatabase" localSheetId="4" hidden="1">'Valp. V'!$A$7:$AI$7</definedName>
  </definedNames>
  <calcPr calcId="162913"/>
</workbook>
</file>

<file path=xl/calcChain.xml><?xml version="1.0" encoding="utf-8"?>
<calcChain xmlns="http://schemas.openxmlformats.org/spreadsheetml/2006/main">
  <c r="V14" i="3" l="1"/>
  <c r="T23" i="3"/>
  <c r="U23" i="3"/>
  <c r="V23" i="3"/>
  <c r="S23" i="3"/>
  <c r="T22" i="3"/>
  <c r="U22" i="3"/>
  <c r="V22" i="3"/>
  <c r="S22" i="3"/>
  <c r="T21" i="3"/>
  <c r="U21" i="3"/>
  <c r="V21" i="3"/>
  <c r="S21" i="3"/>
  <c r="T19" i="3"/>
  <c r="U19" i="3"/>
  <c r="V19" i="3"/>
  <c r="S19" i="3"/>
  <c r="T18" i="3"/>
  <c r="U18" i="3"/>
  <c r="V18" i="3"/>
  <c r="S18" i="3"/>
  <c r="T17" i="3"/>
  <c r="U17" i="3"/>
  <c r="V17" i="3"/>
  <c r="S17" i="3"/>
  <c r="T15" i="3"/>
  <c r="U15" i="3"/>
  <c r="V15" i="3"/>
  <c r="S15" i="3"/>
  <c r="T14" i="3"/>
  <c r="U14" i="3"/>
  <c r="S14" i="3"/>
  <c r="T12" i="3"/>
  <c r="U12" i="3"/>
  <c r="V12" i="3"/>
  <c r="S12" i="3"/>
  <c r="T11" i="3"/>
  <c r="U11" i="3"/>
  <c r="V11" i="3"/>
  <c r="S11" i="3"/>
  <c r="T10" i="3"/>
  <c r="U10" i="3"/>
  <c r="V10" i="3"/>
  <c r="S10" i="3"/>
  <c r="T9" i="3"/>
  <c r="U9" i="3"/>
  <c r="V9" i="3"/>
  <c r="S9" i="3"/>
  <c r="T60" i="13"/>
  <c r="S20" i="3" s="1"/>
  <c r="V60" i="13"/>
  <c r="U20" i="3" s="1"/>
  <c r="K8" i="7" l="1"/>
  <c r="M8" i="7"/>
  <c r="O8" i="7"/>
  <c r="Q8" i="7"/>
  <c r="S8" i="7"/>
  <c r="U8" i="7"/>
  <c r="W8" i="7"/>
  <c r="X8" i="7"/>
  <c r="Y8" i="7" l="1"/>
  <c r="X9" i="16" l="1"/>
  <c r="X10" i="16"/>
  <c r="X11" i="16"/>
  <c r="X12" i="16"/>
  <c r="X13" i="16"/>
  <c r="X14" i="16"/>
  <c r="X15" i="16"/>
  <c r="X16" i="16"/>
  <c r="X17" i="16"/>
  <c r="X18" i="16"/>
  <c r="X19" i="16"/>
  <c r="X20" i="16"/>
  <c r="X21" i="16"/>
  <c r="X22" i="16"/>
  <c r="X23" i="16"/>
  <c r="X24" i="16"/>
  <c r="X25" i="16"/>
  <c r="X26" i="16"/>
  <c r="X27" i="16"/>
  <c r="X28" i="16"/>
  <c r="X8" i="16"/>
  <c r="X9" i="17"/>
  <c r="X10" i="17"/>
  <c r="X11" i="17"/>
  <c r="X8" i="17"/>
  <c r="X9" i="15"/>
  <c r="X10" i="15"/>
  <c r="X11" i="15"/>
  <c r="X12" i="15"/>
  <c r="X13" i="15"/>
  <c r="X14" i="15"/>
  <c r="X15" i="15"/>
  <c r="X16" i="15"/>
  <c r="X17" i="15"/>
  <c r="X18" i="15"/>
  <c r="X19" i="15"/>
  <c r="X8" i="15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8" i="13"/>
  <c r="X9" i="14"/>
  <c r="X10" i="14"/>
  <c r="X11" i="14"/>
  <c r="X12" i="14"/>
  <c r="X13" i="14"/>
  <c r="X14" i="14"/>
  <c r="X15" i="14"/>
  <c r="X16" i="14"/>
  <c r="X17" i="14"/>
  <c r="X8" i="14"/>
  <c r="X9" i="12"/>
  <c r="X10" i="12"/>
  <c r="X11" i="12"/>
  <c r="X12" i="12"/>
  <c r="X13" i="12"/>
  <c r="X14" i="12"/>
  <c r="X15" i="12"/>
  <c r="X16" i="12"/>
  <c r="X17" i="12"/>
  <c r="X8" i="12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8" i="11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8" i="10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8" i="9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8" i="8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8" i="6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8" i="5"/>
  <c r="Y9" i="4"/>
  <c r="Y10" i="4"/>
  <c r="Y11" i="4"/>
  <c r="Y12" i="4"/>
  <c r="Y13" i="4"/>
  <c r="Y14" i="4"/>
  <c r="Y15" i="4"/>
  <c r="Y16" i="4"/>
  <c r="Y8" i="4"/>
  <c r="X9" i="2"/>
  <c r="X10" i="2"/>
  <c r="X11" i="2"/>
  <c r="X12" i="2"/>
  <c r="X13" i="2"/>
  <c r="X14" i="2"/>
  <c r="X15" i="2"/>
  <c r="X16" i="2"/>
  <c r="X8" i="2"/>
  <c r="X9" i="1"/>
  <c r="X10" i="1"/>
  <c r="X11" i="1"/>
  <c r="X12" i="1"/>
  <c r="X13" i="1"/>
  <c r="X14" i="1"/>
  <c r="X8" i="1"/>
  <c r="T7" i="16" l="1"/>
  <c r="U7" i="16"/>
  <c r="V7" i="16"/>
  <c r="W7" i="16"/>
  <c r="T7" i="17"/>
  <c r="U7" i="17"/>
  <c r="V7" i="17"/>
  <c r="W7" i="17"/>
  <c r="T7" i="15"/>
  <c r="U7" i="15"/>
  <c r="V7" i="15"/>
  <c r="W7" i="15"/>
  <c r="T7" i="13"/>
  <c r="U7" i="13"/>
  <c r="V7" i="13"/>
  <c r="W7" i="13"/>
  <c r="T7" i="14"/>
  <c r="U7" i="14"/>
  <c r="V7" i="14"/>
  <c r="W7" i="14"/>
  <c r="T7" i="12"/>
  <c r="U7" i="12"/>
  <c r="V7" i="12"/>
  <c r="W7" i="12"/>
  <c r="T7" i="11"/>
  <c r="U7" i="11"/>
  <c r="V7" i="11"/>
  <c r="W7" i="11"/>
  <c r="T7" i="10"/>
  <c r="U7" i="10"/>
  <c r="V7" i="10"/>
  <c r="W7" i="10"/>
  <c r="T7" i="9"/>
  <c r="U7" i="9"/>
  <c r="V7" i="9"/>
  <c r="W7" i="9"/>
  <c r="T7" i="8"/>
  <c r="U7" i="8"/>
  <c r="V7" i="8"/>
  <c r="W7" i="8"/>
  <c r="T7" i="7"/>
  <c r="U7" i="7"/>
  <c r="V7" i="7"/>
  <c r="W7" i="7"/>
  <c r="T7" i="6"/>
  <c r="U7" i="6"/>
  <c r="V7" i="6"/>
  <c r="W7" i="6"/>
  <c r="T7" i="5"/>
  <c r="U7" i="5"/>
  <c r="V7" i="5"/>
  <c r="W7" i="5"/>
  <c r="U7" i="4"/>
  <c r="V7" i="4"/>
  <c r="W7" i="4"/>
  <c r="X7" i="4"/>
  <c r="T7" i="2"/>
  <c r="U7" i="2"/>
  <c r="V7" i="2"/>
  <c r="W7" i="2"/>
  <c r="T7" i="1"/>
  <c r="U7" i="1"/>
  <c r="V7" i="1"/>
  <c r="W7" i="1"/>
  <c r="P7" i="1"/>
  <c r="Q7" i="1"/>
  <c r="R7" i="1"/>
  <c r="S7" i="1"/>
  <c r="V29" i="16" l="1"/>
  <c r="T29" i="16"/>
  <c r="U9" i="16"/>
  <c r="W9" i="16"/>
  <c r="U10" i="16"/>
  <c r="W10" i="16"/>
  <c r="U11" i="16"/>
  <c r="W11" i="16"/>
  <c r="U12" i="16"/>
  <c r="W12" i="16"/>
  <c r="U13" i="16"/>
  <c r="W13" i="16"/>
  <c r="U14" i="16"/>
  <c r="W14" i="16"/>
  <c r="U15" i="16"/>
  <c r="W15" i="16"/>
  <c r="U16" i="16"/>
  <c r="W16" i="16"/>
  <c r="U17" i="16"/>
  <c r="W17" i="16"/>
  <c r="U18" i="16"/>
  <c r="W18" i="16"/>
  <c r="U19" i="16"/>
  <c r="W19" i="16"/>
  <c r="U20" i="16"/>
  <c r="W20" i="16"/>
  <c r="U21" i="16"/>
  <c r="W21" i="16"/>
  <c r="U22" i="16"/>
  <c r="W22" i="16"/>
  <c r="U23" i="16"/>
  <c r="W23" i="16"/>
  <c r="U24" i="16"/>
  <c r="W24" i="16"/>
  <c r="U25" i="16"/>
  <c r="W25" i="16"/>
  <c r="U26" i="16"/>
  <c r="W26" i="16"/>
  <c r="U27" i="16"/>
  <c r="W27" i="16"/>
  <c r="U28" i="16"/>
  <c r="W28" i="16"/>
  <c r="W8" i="16"/>
  <c r="W29" i="16" s="1"/>
  <c r="U8" i="16"/>
  <c r="T12" i="17"/>
  <c r="V12" i="17"/>
  <c r="W9" i="17"/>
  <c r="W10" i="17"/>
  <c r="W11" i="17"/>
  <c r="W8" i="17"/>
  <c r="U9" i="17"/>
  <c r="U10" i="17"/>
  <c r="U11" i="17"/>
  <c r="U8" i="17"/>
  <c r="V20" i="15"/>
  <c r="T20" i="15"/>
  <c r="W9" i="15"/>
  <c r="W10" i="15"/>
  <c r="W11" i="15"/>
  <c r="W12" i="15"/>
  <c r="W13" i="15"/>
  <c r="W14" i="15"/>
  <c r="W15" i="15"/>
  <c r="W16" i="15"/>
  <c r="W17" i="15"/>
  <c r="W18" i="15"/>
  <c r="W19" i="15"/>
  <c r="W8" i="15"/>
  <c r="W20" i="15" s="1"/>
  <c r="U9" i="15"/>
  <c r="U10" i="15"/>
  <c r="U11" i="15"/>
  <c r="U12" i="15"/>
  <c r="U13" i="15"/>
  <c r="U14" i="15"/>
  <c r="U15" i="15"/>
  <c r="U16" i="15"/>
  <c r="U17" i="15"/>
  <c r="U18" i="15"/>
  <c r="U19" i="15"/>
  <c r="U8" i="15"/>
  <c r="W9" i="13"/>
  <c r="W10" i="13"/>
  <c r="W11" i="13"/>
  <c r="W12" i="13"/>
  <c r="W13" i="13"/>
  <c r="W14" i="13"/>
  <c r="W15" i="13"/>
  <c r="W16" i="13"/>
  <c r="W60" i="13" s="1"/>
  <c r="V20" i="3" s="1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8" i="13"/>
  <c r="V18" i="14"/>
  <c r="T18" i="14"/>
  <c r="W9" i="14"/>
  <c r="W10" i="14"/>
  <c r="W11" i="14"/>
  <c r="W12" i="14"/>
  <c r="W13" i="14"/>
  <c r="W14" i="14"/>
  <c r="W15" i="14"/>
  <c r="W16" i="14"/>
  <c r="W17" i="14"/>
  <c r="W8" i="14"/>
  <c r="U9" i="14"/>
  <c r="U10" i="14"/>
  <c r="U11" i="14"/>
  <c r="U12" i="14"/>
  <c r="U13" i="14"/>
  <c r="U14" i="14"/>
  <c r="U15" i="14"/>
  <c r="U16" i="14"/>
  <c r="U17" i="14"/>
  <c r="U8" i="14"/>
  <c r="V18" i="12"/>
  <c r="T18" i="12"/>
  <c r="W9" i="12"/>
  <c r="W10" i="12"/>
  <c r="W11" i="12"/>
  <c r="W12" i="12"/>
  <c r="W13" i="12"/>
  <c r="W14" i="12"/>
  <c r="W15" i="12"/>
  <c r="W16" i="12"/>
  <c r="W17" i="12"/>
  <c r="W8" i="12"/>
  <c r="U9" i="12"/>
  <c r="U10" i="12"/>
  <c r="U11" i="12"/>
  <c r="U12" i="12"/>
  <c r="U13" i="12"/>
  <c r="U14" i="12"/>
  <c r="U15" i="12"/>
  <c r="U16" i="12"/>
  <c r="U17" i="12"/>
  <c r="U8" i="12"/>
  <c r="T38" i="11"/>
  <c r="V3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8" i="11"/>
  <c r="V40" i="10"/>
  <c r="U16" i="3" s="1"/>
  <c r="T40" i="10"/>
  <c r="S16" i="3" s="1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9" i="10"/>
  <c r="W8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9" i="10"/>
  <c r="U8" i="10"/>
  <c r="V41" i="9"/>
  <c r="T41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8" i="9"/>
  <c r="V38" i="8"/>
  <c r="T3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8" i="8"/>
  <c r="V41" i="7"/>
  <c r="U13" i="3" s="1"/>
  <c r="T41" i="7"/>
  <c r="S13" i="3" s="1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V46" i="6"/>
  <c r="T46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8" i="6"/>
  <c r="T23" i="5"/>
  <c r="V23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8" i="5"/>
  <c r="X9" i="4"/>
  <c r="X10" i="4"/>
  <c r="X11" i="4"/>
  <c r="X12" i="4"/>
  <c r="X13" i="4"/>
  <c r="X14" i="4"/>
  <c r="X15" i="4"/>
  <c r="X16" i="4"/>
  <c r="X8" i="4"/>
  <c r="W17" i="4"/>
  <c r="U17" i="4"/>
  <c r="V9" i="4"/>
  <c r="V10" i="4"/>
  <c r="V11" i="4"/>
  <c r="V12" i="4"/>
  <c r="V13" i="4"/>
  <c r="V14" i="4"/>
  <c r="V15" i="4"/>
  <c r="V16" i="4"/>
  <c r="V8" i="4"/>
  <c r="W9" i="2"/>
  <c r="W10" i="2"/>
  <c r="W11" i="2"/>
  <c r="W12" i="2"/>
  <c r="W13" i="2"/>
  <c r="W14" i="2"/>
  <c r="W15" i="2"/>
  <c r="W16" i="2"/>
  <c r="W8" i="2"/>
  <c r="U9" i="2"/>
  <c r="U10" i="2"/>
  <c r="U11" i="2"/>
  <c r="U12" i="2"/>
  <c r="U13" i="2"/>
  <c r="U14" i="2"/>
  <c r="U15" i="2"/>
  <c r="U16" i="2"/>
  <c r="U8" i="2"/>
  <c r="T17" i="2"/>
  <c r="V17" i="2"/>
  <c r="T15" i="1"/>
  <c r="S8" i="3" s="1"/>
  <c r="V15" i="1"/>
  <c r="U8" i="3" s="1"/>
  <c r="U8" i="1"/>
  <c r="U10" i="1"/>
  <c r="U13" i="1"/>
  <c r="U14" i="1"/>
  <c r="W9" i="1"/>
  <c r="W10" i="1"/>
  <c r="W11" i="1"/>
  <c r="W12" i="1"/>
  <c r="W13" i="1"/>
  <c r="W14" i="1"/>
  <c r="W8" i="1"/>
  <c r="U9" i="1"/>
  <c r="U11" i="1"/>
  <c r="U12" i="1"/>
  <c r="U60" i="13" l="1"/>
  <c r="T20" i="3" s="1"/>
  <c r="W18" i="12"/>
  <c r="U29" i="16"/>
  <c r="W12" i="17"/>
  <c r="U12" i="17"/>
  <c r="U20" i="15"/>
  <c r="W18" i="14"/>
  <c r="U18" i="14"/>
  <c r="U18" i="12"/>
  <c r="U38" i="11"/>
  <c r="W38" i="11"/>
  <c r="U40" i="10"/>
  <c r="T16" i="3" s="1"/>
  <c r="W40" i="10"/>
  <c r="V16" i="3" s="1"/>
  <c r="W41" i="9"/>
  <c r="U41" i="9"/>
  <c r="W38" i="8"/>
  <c r="U38" i="8"/>
  <c r="U41" i="7"/>
  <c r="T13" i="3" s="1"/>
  <c r="S24" i="3"/>
  <c r="W46" i="6"/>
  <c r="U46" i="6"/>
  <c r="U24" i="3"/>
  <c r="W15" i="1"/>
  <c r="V8" i="3" s="1"/>
  <c r="W41" i="7"/>
  <c r="V13" i="3" s="1"/>
  <c r="U23" i="5"/>
  <c r="V17" i="4"/>
  <c r="W23" i="5"/>
  <c r="X17" i="4"/>
  <c r="U17" i="2"/>
  <c r="W17" i="2"/>
  <c r="U15" i="1"/>
  <c r="T8" i="3" s="1"/>
  <c r="S9" i="17"/>
  <c r="S10" i="17"/>
  <c r="S11" i="17"/>
  <c r="S8" i="17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8" i="16"/>
  <c r="Q9" i="17"/>
  <c r="Q10" i="17"/>
  <c r="Q11" i="17"/>
  <c r="Q8" i="17"/>
  <c r="O9" i="17"/>
  <c r="O10" i="17"/>
  <c r="O11" i="17"/>
  <c r="O8" i="17"/>
  <c r="M9" i="17"/>
  <c r="M10" i="17"/>
  <c r="M11" i="17"/>
  <c r="M8" i="17"/>
  <c r="K9" i="17"/>
  <c r="K10" i="17"/>
  <c r="K11" i="17"/>
  <c r="K8" i="17"/>
  <c r="I9" i="17"/>
  <c r="I10" i="17"/>
  <c r="I11" i="17"/>
  <c r="I8" i="17"/>
  <c r="G9" i="17"/>
  <c r="G10" i="17"/>
  <c r="G11" i="17"/>
  <c r="E9" i="17"/>
  <c r="E10" i="17"/>
  <c r="E11" i="17"/>
  <c r="S9" i="15"/>
  <c r="S10" i="15"/>
  <c r="S11" i="15"/>
  <c r="S12" i="15"/>
  <c r="S13" i="15"/>
  <c r="S14" i="15"/>
  <c r="S15" i="15"/>
  <c r="S16" i="15"/>
  <c r="S17" i="15"/>
  <c r="S18" i="15"/>
  <c r="S19" i="15"/>
  <c r="S8" i="15"/>
  <c r="Q9" i="15"/>
  <c r="Q10" i="15"/>
  <c r="Q11" i="15"/>
  <c r="Q12" i="15"/>
  <c r="Q13" i="15"/>
  <c r="Q14" i="15"/>
  <c r="Q15" i="15"/>
  <c r="Q16" i="15"/>
  <c r="Q17" i="15"/>
  <c r="Q18" i="15"/>
  <c r="Q19" i="15"/>
  <c r="Q8" i="15"/>
  <c r="O9" i="15"/>
  <c r="O10" i="15"/>
  <c r="O11" i="15"/>
  <c r="O12" i="15"/>
  <c r="O13" i="15"/>
  <c r="O14" i="15"/>
  <c r="O15" i="15"/>
  <c r="O16" i="15"/>
  <c r="O17" i="15"/>
  <c r="O18" i="15"/>
  <c r="O19" i="15"/>
  <c r="O8" i="15"/>
  <c r="M9" i="15"/>
  <c r="M10" i="15"/>
  <c r="M11" i="15"/>
  <c r="M12" i="15"/>
  <c r="M13" i="15"/>
  <c r="M14" i="15"/>
  <c r="M15" i="15"/>
  <c r="M16" i="15"/>
  <c r="M17" i="15"/>
  <c r="M18" i="15"/>
  <c r="M19" i="15"/>
  <c r="M8" i="15"/>
  <c r="K9" i="15"/>
  <c r="K10" i="15"/>
  <c r="K11" i="15"/>
  <c r="K12" i="15"/>
  <c r="K13" i="15"/>
  <c r="K14" i="15"/>
  <c r="K15" i="15"/>
  <c r="K16" i="15"/>
  <c r="K17" i="15"/>
  <c r="K18" i="15"/>
  <c r="K19" i="15"/>
  <c r="K8" i="15"/>
  <c r="I9" i="15"/>
  <c r="I10" i="15"/>
  <c r="I11" i="15"/>
  <c r="I12" i="15"/>
  <c r="I13" i="15"/>
  <c r="I14" i="15"/>
  <c r="I15" i="15"/>
  <c r="I16" i="15"/>
  <c r="I17" i="15"/>
  <c r="I18" i="15"/>
  <c r="I19" i="15"/>
  <c r="I8" i="15"/>
  <c r="G9" i="15"/>
  <c r="G10" i="15"/>
  <c r="G11" i="15"/>
  <c r="G12" i="15"/>
  <c r="G13" i="15"/>
  <c r="G14" i="15"/>
  <c r="G15" i="15"/>
  <c r="G16" i="15"/>
  <c r="G17" i="15"/>
  <c r="G18" i="15"/>
  <c r="G19" i="15"/>
  <c r="G8" i="15"/>
  <c r="E9" i="15"/>
  <c r="Y9" i="15" s="1"/>
  <c r="E10" i="15"/>
  <c r="E11" i="15"/>
  <c r="E12" i="15"/>
  <c r="E13" i="15"/>
  <c r="E14" i="15"/>
  <c r="E15" i="15"/>
  <c r="Y15" i="15" s="1"/>
  <c r="E16" i="15"/>
  <c r="Y16" i="15" s="1"/>
  <c r="E17" i="15"/>
  <c r="Y17" i="15" s="1"/>
  <c r="E18" i="15"/>
  <c r="E19" i="15"/>
  <c r="E8" i="15"/>
  <c r="F18" i="14"/>
  <c r="H18" i="14"/>
  <c r="G19" i="3" s="1"/>
  <c r="J18" i="14"/>
  <c r="I19" i="3" s="1"/>
  <c r="L18" i="14"/>
  <c r="K19" i="3" s="1"/>
  <c r="N18" i="14"/>
  <c r="M19" i="3" s="1"/>
  <c r="P18" i="14"/>
  <c r="O19" i="3" s="1"/>
  <c r="R18" i="14"/>
  <c r="Q19" i="3" s="1"/>
  <c r="H38" i="11"/>
  <c r="G17" i="3" s="1"/>
  <c r="J38" i="11"/>
  <c r="I17" i="3" s="1"/>
  <c r="L38" i="11"/>
  <c r="K17" i="3" s="1"/>
  <c r="N38" i="11"/>
  <c r="M17" i="3" s="1"/>
  <c r="P38" i="11"/>
  <c r="O17" i="3" s="1"/>
  <c r="R38" i="11"/>
  <c r="Q17" i="3" s="1"/>
  <c r="F41" i="9"/>
  <c r="E15" i="3" s="1"/>
  <c r="H41" i="9"/>
  <c r="G15" i="3" s="1"/>
  <c r="J41" i="9"/>
  <c r="L41" i="9"/>
  <c r="K15" i="3" s="1"/>
  <c r="N41" i="9"/>
  <c r="M15" i="3" s="1"/>
  <c r="P41" i="9"/>
  <c r="O15" i="3" s="1"/>
  <c r="R41" i="9"/>
  <c r="Q15" i="3" s="1"/>
  <c r="E19" i="3"/>
  <c r="I15" i="3"/>
  <c r="F29" i="16"/>
  <c r="E23" i="3" s="1"/>
  <c r="H29" i="16"/>
  <c r="G23" i="3" s="1"/>
  <c r="J29" i="16"/>
  <c r="I23" i="3" s="1"/>
  <c r="L29" i="16"/>
  <c r="K23" i="3" s="1"/>
  <c r="N29" i="16"/>
  <c r="M23" i="3" s="1"/>
  <c r="P29" i="16"/>
  <c r="O23" i="3" s="1"/>
  <c r="R29" i="16"/>
  <c r="Q23" i="3" s="1"/>
  <c r="D29" i="16"/>
  <c r="C23" i="3" s="1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A2" i="16"/>
  <c r="A1" i="16"/>
  <c r="F20" i="15"/>
  <c r="E21" i="3" s="1"/>
  <c r="H20" i="15"/>
  <c r="G21" i="3" s="1"/>
  <c r="J20" i="15"/>
  <c r="I21" i="3" s="1"/>
  <c r="L20" i="15"/>
  <c r="K21" i="3" s="1"/>
  <c r="N20" i="15"/>
  <c r="M21" i="3" s="1"/>
  <c r="P20" i="15"/>
  <c r="O21" i="3" s="1"/>
  <c r="R20" i="15"/>
  <c r="Q21" i="3" s="1"/>
  <c r="D20" i="15"/>
  <c r="C21" i="3" s="1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A2" i="15"/>
  <c r="A1" i="15"/>
  <c r="H12" i="17"/>
  <c r="G22" i="3" s="1"/>
  <c r="J12" i="17"/>
  <c r="I22" i="3" s="1"/>
  <c r="L12" i="17"/>
  <c r="K22" i="3" s="1"/>
  <c r="N12" i="17"/>
  <c r="M22" i="3" s="1"/>
  <c r="P12" i="17"/>
  <c r="O22" i="3" s="1"/>
  <c r="R12" i="17"/>
  <c r="Q22" i="3" s="1"/>
  <c r="G8" i="17"/>
  <c r="E8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A2" i="17"/>
  <c r="A1" i="17"/>
  <c r="T24" i="3" l="1"/>
  <c r="V24" i="3"/>
  <c r="Y14" i="15"/>
  <c r="Y18" i="16"/>
  <c r="Y26" i="16"/>
  <c r="Y10" i="16"/>
  <c r="Y8" i="17"/>
  <c r="Y8" i="16"/>
  <c r="Y21" i="16"/>
  <c r="Y28" i="16"/>
  <c r="Y20" i="16"/>
  <c r="Y12" i="16"/>
  <c r="Y27" i="16"/>
  <c r="Y19" i="16"/>
  <c r="Y11" i="16"/>
  <c r="Y10" i="17"/>
  <c r="Y9" i="17"/>
  <c r="Y25" i="16"/>
  <c r="Y17" i="16"/>
  <c r="Y9" i="16"/>
  <c r="Y24" i="16"/>
  <c r="Y16" i="16"/>
  <c r="Y15" i="16"/>
  <c r="Y22" i="16"/>
  <c r="Y14" i="16"/>
  <c r="Y23" i="16"/>
  <c r="Y13" i="16"/>
  <c r="Y13" i="15"/>
  <c r="Y8" i="15"/>
  <c r="Y19" i="15"/>
  <c r="Y11" i="15"/>
  <c r="Y12" i="15"/>
  <c r="Y18" i="15"/>
  <c r="Y10" i="15"/>
  <c r="Y11" i="17"/>
  <c r="X29" i="16"/>
  <c r="W23" i="3" s="1"/>
  <c r="X20" i="15"/>
  <c r="W21" i="3" s="1"/>
  <c r="I29" i="16"/>
  <c r="H23" i="3" s="1"/>
  <c r="G12" i="17"/>
  <c r="F22" i="3" s="1"/>
  <c r="O12" i="17"/>
  <c r="N22" i="3" s="1"/>
  <c r="S12" i="17"/>
  <c r="R22" i="3" s="1"/>
  <c r="M12" i="17"/>
  <c r="L22" i="3" s="1"/>
  <c r="I12" i="17"/>
  <c r="H22" i="3" s="1"/>
  <c r="Q12" i="17"/>
  <c r="P22" i="3" s="1"/>
  <c r="E20" i="15"/>
  <c r="D21" i="3" s="1"/>
  <c r="F12" i="17"/>
  <c r="E22" i="3" s="1"/>
  <c r="D12" i="17"/>
  <c r="C22" i="3" s="1"/>
  <c r="O29" i="16"/>
  <c r="N23" i="3" s="1"/>
  <c r="Q29" i="16"/>
  <c r="P23" i="3" s="1"/>
  <c r="E29" i="16"/>
  <c r="D23" i="3" s="1"/>
  <c r="S29" i="16"/>
  <c r="R23" i="3" s="1"/>
  <c r="M20" i="15"/>
  <c r="L21" i="3" s="1"/>
  <c r="Q20" i="15"/>
  <c r="P21" i="3" s="1"/>
  <c r="G20" i="15"/>
  <c r="F21" i="3" s="1"/>
  <c r="O20" i="15"/>
  <c r="N21" i="3" s="1"/>
  <c r="S20" i="15"/>
  <c r="R21" i="3" s="1"/>
  <c r="K29" i="16"/>
  <c r="J23" i="3" s="1"/>
  <c r="I20" i="15"/>
  <c r="H21" i="3" s="1"/>
  <c r="G29" i="16"/>
  <c r="F23" i="3" s="1"/>
  <c r="M29" i="16"/>
  <c r="L23" i="3" s="1"/>
  <c r="K12" i="17"/>
  <c r="J22" i="3" s="1"/>
  <c r="K20" i="15"/>
  <c r="J21" i="3" s="1"/>
  <c r="E12" i="17"/>
  <c r="D22" i="3" s="1"/>
  <c r="X12" i="17"/>
  <c r="W22" i="3" s="1"/>
  <c r="F38" i="11"/>
  <c r="E17" i="3" s="1"/>
  <c r="L40" i="10"/>
  <c r="K16" i="3" s="1"/>
  <c r="Y29" i="16" l="1"/>
  <c r="X23" i="3" s="1"/>
  <c r="Y12" i="17"/>
  <c r="X22" i="3" s="1"/>
  <c r="Y20" i="15"/>
  <c r="X21" i="3" s="1"/>
  <c r="L46" i="6" l="1"/>
  <c r="K12" i="3" s="1"/>
  <c r="E7" i="1" l="1"/>
  <c r="F7" i="1"/>
  <c r="G7" i="1"/>
  <c r="H7" i="1"/>
  <c r="I7" i="1"/>
  <c r="J7" i="1"/>
  <c r="K7" i="1"/>
  <c r="L7" i="1"/>
  <c r="M7" i="1"/>
  <c r="N7" i="1"/>
  <c r="O7" i="1"/>
  <c r="D7" i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D7" i="2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E7" i="4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D7" i="5"/>
  <c r="H7" i="6"/>
  <c r="I7" i="6"/>
  <c r="J7" i="6"/>
  <c r="K7" i="6"/>
  <c r="L7" i="6"/>
  <c r="M7" i="6"/>
  <c r="N7" i="6"/>
  <c r="O7" i="6"/>
  <c r="P7" i="6"/>
  <c r="Q7" i="6"/>
  <c r="R7" i="6"/>
  <c r="S7" i="6"/>
  <c r="E7" i="6"/>
  <c r="F7" i="6"/>
  <c r="G7" i="6"/>
  <c r="D7" i="6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D7" i="7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D7" i="8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D7" i="9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D7" i="10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7" i="11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D7" i="12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D7" i="14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D7" i="13"/>
  <c r="M14" i="2"/>
  <c r="L15" i="4"/>
  <c r="N11" i="4"/>
  <c r="S20" i="5"/>
  <c r="S32" i="8"/>
  <c r="Q8" i="8"/>
  <c r="O25" i="11"/>
  <c r="O13" i="12"/>
  <c r="A2" i="1"/>
  <c r="A1" i="1"/>
  <c r="A2" i="2"/>
  <c r="A1" i="2"/>
  <c r="A2" i="4"/>
  <c r="A1" i="4"/>
  <c r="A2" i="5"/>
  <c r="A1" i="5"/>
  <c r="A2" i="6"/>
  <c r="A1" i="6"/>
  <c r="A2" i="7"/>
  <c r="A1" i="7"/>
  <c r="A2" i="8"/>
  <c r="A1" i="8"/>
  <c r="A2" i="9"/>
  <c r="A1" i="9"/>
  <c r="A2" i="10"/>
  <c r="A1" i="10"/>
  <c r="A2" i="11"/>
  <c r="A1" i="11"/>
  <c r="A2" i="12"/>
  <c r="A1" i="12"/>
  <c r="A2" i="14"/>
  <c r="A1" i="14"/>
  <c r="A2" i="13"/>
  <c r="A1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9" i="13"/>
  <c r="G8" i="13"/>
  <c r="Q59" i="13"/>
  <c r="Q58" i="13"/>
  <c r="Q57" i="13"/>
  <c r="Q56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E10" i="13"/>
  <c r="E11" i="13"/>
  <c r="E12" i="13"/>
  <c r="E13" i="13"/>
  <c r="Y13" i="13" s="1"/>
  <c r="E14" i="13"/>
  <c r="E15" i="13"/>
  <c r="Y15" i="13" s="1"/>
  <c r="E16" i="13"/>
  <c r="E17" i="13"/>
  <c r="E18" i="13"/>
  <c r="E19" i="13"/>
  <c r="E20" i="13"/>
  <c r="E21" i="13"/>
  <c r="Y21" i="13" s="1"/>
  <c r="E22" i="13"/>
  <c r="E23" i="13"/>
  <c r="Y23" i="13" s="1"/>
  <c r="E24" i="13"/>
  <c r="E25" i="13"/>
  <c r="E26" i="13"/>
  <c r="E27" i="13"/>
  <c r="E28" i="13"/>
  <c r="E29" i="13"/>
  <c r="Y29" i="13" s="1"/>
  <c r="E30" i="13"/>
  <c r="E31" i="13"/>
  <c r="Y31" i="13" s="1"/>
  <c r="E32" i="13"/>
  <c r="E33" i="13"/>
  <c r="E34" i="13"/>
  <c r="E35" i="13"/>
  <c r="E36" i="13"/>
  <c r="E37" i="13"/>
  <c r="Y37" i="13" s="1"/>
  <c r="E38" i="13"/>
  <c r="E39" i="13"/>
  <c r="Y39" i="13" s="1"/>
  <c r="E40" i="13"/>
  <c r="E41" i="13"/>
  <c r="E42" i="13"/>
  <c r="E43" i="13"/>
  <c r="E44" i="13"/>
  <c r="E45" i="13"/>
  <c r="Y45" i="13" s="1"/>
  <c r="E46" i="13"/>
  <c r="E47" i="13"/>
  <c r="Y47" i="13" s="1"/>
  <c r="E48" i="13"/>
  <c r="E49" i="13"/>
  <c r="E50" i="13"/>
  <c r="E51" i="13"/>
  <c r="E52" i="13"/>
  <c r="E53" i="13"/>
  <c r="Y53" i="13" s="1"/>
  <c r="E54" i="13"/>
  <c r="E55" i="13"/>
  <c r="Y55" i="13" s="1"/>
  <c r="E56" i="13"/>
  <c r="E57" i="13"/>
  <c r="E58" i="13"/>
  <c r="E59" i="13"/>
  <c r="E9" i="13"/>
  <c r="Y9" i="13" s="1"/>
  <c r="E8" i="13"/>
  <c r="Y8" i="13" s="1"/>
  <c r="S17" i="14"/>
  <c r="S16" i="14"/>
  <c r="S15" i="14"/>
  <c r="S14" i="14"/>
  <c r="S13" i="14"/>
  <c r="S11" i="14"/>
  <c r="S9" i="14"/>
  <c r="S8" i="14"/>
  <c r="O17" i="14"/>
  <c r="O16" i="14"/>
  <c r="O15" i="14"/>
  <c r="O13" i="14"/>
  <c r="O11" i="14"/>
  <c r="O10" i="14"/>
  <c r="O9" i="14"/>
  <c r="O8" i="14"/>
  <c r="K17" i="14"/>
  <c r="K15" i="14"/>
  <c r="K13" i="14"/>
  <c r="K12" i="14"/>
  <c r="K11" i="14"/>
  <c r="K10" i="14"/>
  <c r="K9" i="14"/>
  <c r="G10" i="14"/>
  <c r="G12" i="14"/>
  <c r="G13" i="14"/>
  <c r="G14" i="14"/>
  <c r="G15" i="14"/>
  <c r="G16" i="14"/>
  <c r="G9" i="14"/>
  <c r="Q17" i="14"/>
  <c r="Q16" i="14"/>
  <c r="Q15" i="14"/>
  <c r="Q14" i="14"/>
  <c r="Q13" i="14"/>
  <c r="Q12" i="14"/>
  <c r="Q11" i="14"/>
  <c r="Q10" i="14"/>
  <c r="Q9" i="14"/>
  <c r="Q8" i="14"/>
  <c r="M17" i="14"/>
  <c r="M16" i="14"/>
  <c r="M15" i="14"/>
  <c r="M14" i="14"/>
  <c r="M13" i="14"/>
  <c r="M12" i="14"/>
  <c r="M11" i="14"/>
  <c r="M10" i="14"/>
  <c r="M9" i="14"/>
  <c r="M8" i="14"/>
  <c r="I17" i="14"/>
  <c r="I16" i="14"/>
  <c r="I15" i="14"/>
  <c r="I14" i="14"/>
  <c r="I13" i="14"/>
  <c r="I12" i="14"/>
  <c r="I11" i="14"/>
  <c r="I10" i="14"/>
  <c r="I9" i="14"/>
  <c r="I8" i="14"/>
  <c r="E10" i="14"/>
  <c r="E11" i="14"/>
  <c r="E12" i="14"/>
  <c r="E13" i="14"/>
  <c r="E14" i="14"/>
  <c r="E15" i="14"/>
  <c r="E16" i="14"/>
  <c r="E17" i="14"/>
  <c r="E9" i="14"/>
  <c r="E8" i="14"/>
  <c r="K8" i="12"/>
  <c r="G11" i="12"/>
  <c r="Q17" i="12"/>
  <c r="Q16" i="12"/>
  <c r="Q15" i="12"/>
  <c r="Q14" i="12"/>
  <c r="Q13" i="12"/>
  <c r="Q12" i="12"/>
  <c r="Q11" i="12"/>
  <c r="Q10" i="12"/>
  <c r="Q9" i="12"/>
  <c r="Q8" i="12"/>
  <c r="M17" i="12"/>
  <c r="M16" i="12"/>
  <c r="M15" i="12"/>
  <c r="M14" i="12"/>
  <c r="M13" i="12"/>
  <c r="M12" i="12"/>
  <c r="M11" i="12"/>
  <c r="M10" i="12"/>
  <c r="M9" i="12"/>
  <c r="M8" i="12"/>
  <c r="I17" i="12"/>
  <c r="I16" i="12"/>
  <c r="I15" i="12"/>
  <c r="I14" i="12"/>
  <c r="I13" i="12"/>
  <c r="I12" i="12"/>
  <c r="I11" i="12"/>
  <c r="I10" i="12"/>
  <c r="I9" i="12"/>
  <c r="I8" i="12"/>
  <c r="E10" i="12"/>
  <c r="E11" i="12"/>
  <c r="E12" i="12"/>
  <c r="E13" i="12"/>
  <c r="E14" i="12"/>
  <c r="E15" i="12"/>
  <c r="E16" i="12"/>
  <c r="E17" i="12"/>
  <c r="E9" i="12"/>
  <c r="E8" i="12"/>
  <c r="S37" i="11"/>
  <c r="S36" i="11"/>
  <c r="S34" i="11"/>
  <c r="S12" i="11"/>
  <c r="O23" i="11"/>
  <c r="O21" i="11"/>
  <c r="O19" i="11"/>
  <c r="O8" i="11"/>
  <c r="K34" i="11"/>
  <c r="K32" i="11"/>
  <c r="K27" i="11"/>
  <c r="K26" i="11"/>
  <c r="K8" i="11"/>
  <c r="G17" i="11"/>
  <c r="G23" i="11"/>
  <c r="G25" i="11"/>
  <c r="G27" i="11"/>
  <c r="Q22" i="11"/>
  <c r="Q20" i="11"/>
  <c r="Q18" i="11"/>
  <c r="M36" i="11"/>
  <c r="M25" i="11"/>
  <c r="I20" i="11"/>
  <c r="I10" i="11"/>
  <c r="I8" i="11"/>
  <c r="E11" i="11"/>
  <c r="S39" i="10"/>
  <c r="S38" i="10"/>
  <c r="S36" i="10"/>
  <c r="S34" i="10"/>
  <c r="S33" i="10"/>
  <c r="S32" i="10"/>
  <c r="S31" i="10"/>
  <c r="S30" i="10"/>
  <c r="S28" i="10"/>
  <c r="S26" i="10"/>
  <c r="S25" i="10"/>
  <c r="S24" i="10"/>
  <c r="S23" i="10"/>
  <c r="S22" i="10"/>
  <c r="S20" i="10"/>
  <c r="S18" i="10"/>
  <c r="S17" i="10"/>
  <c r="S16" i="10"/>
  <c r="S15" i="10"/>
  <c r="S14" i="10"/>
  <c r="S12" i="10"/>
  <c r="S10" i="10"/>
  <c r="S9" i="10"/>
  <c r="S8" i="10"/>
  <c r="O39" i="10"/>
  <c r="O38" i="10"/>
  <c r="O36" i="10"/>
  <c r="O34" i="10"/>
  <c r="O33" i="10"/>
  <c r="O32" i="10"/>
  <c r="O31" i="10"/>
  <c r="O30" i="10"/>
  <c r="O28" i="10"/>
  <c r="O26" i="10"/>
  <c r="O25" i="10"/>
  <c r="O24" i="10"/>
  <c r="O23" i="10"/>
  <c r="O22" i="10"/>
  <c r="O20" i="10"/>
  <c r="O18" i="10"/>
  <c r="O17" i="10"/>
  <c r="O16" i="10"/>
  <c r="O15" i="10"/>
  <c r="O14" i="10"/>
  <c r="O12" i="10"/>
  <c r="O10" i="10"/>
  <c r="O9" i="10"/>
  <c r="O8" i="10"/>
  <c r="K39" i="10"/>
  <c r="K38" i="10"/>
  <c r="K36" i="10"/>
  <c r="K34" i="10"/>
  <c r="K33" i="10"/>
  <c r="K32" i="10"/>
  <c r="K31" i="10"/>
  <c r="K30" i="10"/>
  <c r="K28" i="10"/>
  <c r="K26" i="10"/>
  <c r="K25" i="10"/>
  <c r="K24" i="10"/>
  <c r="K23" i="10"/>
  <c r="K22" i="10"/>
  <c r="K20" i="10"/>
  <c r="K18" i="10"/>
  <c r="K17" i="10"/>
  <c r="K16" i="10"/>
  <c r="K15" i="10"/>
  <c r="K14" i="10"/>
  <c r="K12" i="10"/>
  <c r="K10" i="10"/>
  <c r="K9" i="10"/>
  <c r="K8" i="10"/>
  <c r="G34" i="10"/>
  <c r="G35" i="10"/>
  <c r="G37" i="10"/>
  <c r="G39" i="10"/>
  <c r="G10" i="10"/>
  <c r="G11" i="10"/>
  <c r="G12" i="10"/>
  <c r="G13" i="10"/>
  <c r="G15" i="10"/>
  <c r="G17" i="10"/>
  <c r="G18" i="10"/>
  <c r="G19" i="10"/>
  <c r="G20" i="10"/>
  <c r="G21" i="10"/>
  <c r="G23" i="10"/>
  <c r="G25" i="10"/>
  <c r="G26" i="10"/>
  <c r="G27" i="10"/>
  <c r="G28" i="10"/>
  <c r="G29" i="10"/>
  <c r="G31" i="10"/>
  <c r="G33" i="10"/>
  <c r="G9" i="10"/>
  <c r="G8" i="10"/>
  <c r="Q39" i="10"/>
  <c r="Q38" i="10"/>
  <c r="Q36" i="10"/>
  <c r="Q32" i="10"/>
  <c r="Q18" i="10"/>
  <c r="Q17" i="10"/>
  <c r="Q16" i="10"/>
  <c r="Q10" i="10"/>
  <c r="M36" i="10"/>
  <c r="M28" i="10"/>
  <c r="M25" i="10"/>
  <c r="M15" i="10"/>
  <c r="M14" i="10"/>
  <c r="M10" i="10"/>
  <c r="M8" i="10"/>
  <c r="I28" i="10"/>
  <c r="I25" i="10"/>
  <c r="I24" i="10"/>
  <c r="I17" i="10"/>
  <c r="I11" i="10"/>
  <c r="I9" i="10"/>
  <c r="E12" i="10"/>
  <c r="E21" i="10"/>
  <c r="E23" i="10"/>
  <c r="E24" i="10"/>
  <c r="E25" i="10"/>
  <c r="E26" i="10"/>
  <c r="E35" i="10"/>
  <c r="E39" i="10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E8" i="9"/>
  <c r="E9" i="9"/>
  <c r="E10" i="9"/>
  <c r="E11" i="9"/>
  <c r="Y11" i="9" s="1"/>
  <c r="E12" i="9"/>
  <c r="E13" i="9"/>
  <c r="E14" i="9"/>
  <c r="E15" i="9"/>
  <c r="E16" i="9"/>
  <c r="E17" i="9"/>
  <c r="E18" i="9"/>
  <c r="E19" i="9"/>
  <c r="Y19" i="9" s="1"/>
  <c r="E20" i="9"/>
  <c r="E21" i="9"/>
  <c r="E22" i="9"/>
  <c r="E23" i="9"/>
  <c r="E24" i="9"/>
  <c r="E25" i="9"/>
  <c r="E26" i="9"/>
  <c r="E27" i="9"/>
  <c r="Y27" i="9" s="1"/>
  <c r="E28" i="9"/>
  <c r="E29" i="9"/>
  <c r="E30" i="9"/>
  <c r="E31" i="9"/>
  <c r="E32" i="9"/>
  <c r="E33" i="9"/>
  <c r="E34" i="9"/>
  <c r="E35" i="9"/>
  <c r="Y35" i="9" s="1"/>
  <c r="E36" i="9"/>
  <c r="E37" i="9"/>
  <c r="E38" i="9"/>
  <c r="E39" i="9"/>
  <c r="E40" i="9"/>
  <c r="S27" i="8"/>
  <c r="S25" i="8"/>
  <c r="O33" i="8"/>
  <c r="O31" i="8"/>
  <c r="O13" i="8"/>
  <c r="O12" i="8"/>
  <c r="K19" i="8"/>
  <c r="K18" i="8"/>
  <c r="G18" i="8"/>
  <c r="G26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9" i="8"/>
  <c r="E8" i="8"/>
  <c r="S40" i="7"/>
  <c r="S39" i="7"/>
  <c r="S37" i="7"/>
  <c r="S35" i="7"/>
  <c r="S26" i="7"/>
  <c r="S19" i="7"/>
  <c r="S18" i="7"/>
  <c r="S10" i="7"/>
  <c r="S9" i="7"/>
  <c r="O40" i="7"/>
  <c r="O28" i="7"/>
  <c r="O27" i="7"/>
  <c r="O26" i="7"/>
  <c r="O22" i="7"/>
  <c r="O16" i="7"/>
  <c r="O11" i="7"/>
  <c r="K38" i="7"/>
  <c r="K37" i="7"/>
  <c r="K36" i="7"/>
  <c r="K34" i="7"/>
  <c r="K26" i="7"/>
  <c r="K25" i="7"/>
  <c r="K22" i="7"/>
  <c r="K18" i="7"/>
  <c r="K14" i="7"/>
  <c r="G11" i="7"/>
  <c r="G12" i="7"/>
  <c r="G13" i="7"/>
  <c r="G14" i="7"/>
  <c r="G21" i="7"/>
  <c r="G24" i="7"/>
  <c r="G27" i="7"/>
  <c r="G31" i="7"/>
  <c r="G32" i="7"/>
  <c r="G36" i="7"/>
  <c r="Q38" i="7"/>
  <c r="Q37" i="7"/>
  <c r="Q36" i="7"/>
  <c r="Q20" i="7"/>
  <c r="Q19" i="7"/>
  <c r="Q16" i="7"/>
  <c r="M38" i="7"/>
  <c r="M37" i="7"/>
  <c r="M31" i="7"/>
  <c r="M21" i="7"/>
  <c r="M20" i="7"/>
  <c r="M19" i="7"/>
  <c r="I37" i="7"/>
  <c r="I36" i="7"/>
  <c r="I25" i="7"/>
  <c r="I24" i="7"/>
  <c r="I23" i="7"/>
  <c r="I9" i="7"/>
  <c r="I8" i="7"/>
  <c r="E10" i="7"/>
  <c r="E19" i="7"/>
  <c r="E20" i="7"/>
  <c r="E21" i="7"/>
  <c r="E30" i="7"/>
  <c r="E33" i="7"/>
  <c r="E34" i="7"/>
  <c r="E8" i="7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9" i="6"/>
  <c r="G8" i="6"/>
  <c r="Q44" i="6"/>
  <c r="Q40" i="6"/>
  <c r="Q39" i="6"/>
  <c r="Q38" i="6"/>
  <c r="Q37" i="6"/>
  <c r="Q36" i="6"/>
  <c r="Q32" i="6"/>
  <c r="Q30" i="6"/>
  <c r="Q29" i="6"/>
  <c r="Q28" i="6"/>
  <c r="Q25" i="6"/>
  <c r="Q24" i="6"/>
  <c r="Q22" i="6"/>
  <c r="Q20" i="6"/>
  <c r="Q17" i="6"/>
  <c r="Q16" i="6"/>
  <c r="Q15" i="6"/>
  <c r="Q14" i="6"/>
  <c r="Q12" i="6"/>
  <c r="Q8" i="6"/>
  <c r="M45" i="6"/>
  <c r="M44" i="6"/>
  <c r="M43" i="6"/>
  <c r="M42" i="6"/>
  <c r="M38" i="6"/>
  <c r="M36" i="6"/>
  <c r="M35" i="6"/>
  <c r="M34" i="6"/>
  <c r="M31" i="6"/>
  <c r="M30" i="6"/>
  <c r="M28" i="6"/>
  <c r="M26" i="6"/>
  <c r="M23" i="6"/>
  <c r="M22" i="6"/>
  <c r="M21" i="6"/>
  <c r="M20" i="6"/>
  <c r="M18" i="6"/>
  <c r="M14" i="6"/>
  <c r="M13" i="6"/>
  <c r="M12" i="6"/>
  <c r="M11" i="6"/>
  <c r="M10" i="6"/>
  <c r="I44" i="6"/>
  <c r="I42" i="6"/>
  <c r="I41" i="6"/>
  <c r="I40" i="6"/>
  <c r="I37" i="6"/>
  <c r="I36" i="6"/>
  <c r="I34" i="6"/>
  <c r="I32" i="6"/>
  <c r="I29" i="6"/>
  <c r="I28" i="6"/>
  <c r="I27" i="6"/>
  <c r="I26" i="6"/>
  <c r="I24" i="6"/>
  <c r="I20" i="6"/>
  <c r="I19" i="6"/>
  <c r="I18" i="6"/>
  <c r="I17" i="6"/>
  <c r="I16" i="6"/>
  <c r="I12" i="6"/>
  <c r="I10" i="6"/>
  <c r="I9" i="6"/>
  <c r="I8" i="6"/>
  <c r="E12" i="6"/>
  <c r="E13" i="6"/>
  <c r="E15" i="6"/>
  <c r="E17" i="6"/>
  <c r="E20" i="6"/>
  <c r="E21" i="6"/>
  <c r="E22" i="6"/>
  <c r="E23" i="6"/>
  <c r="E25" i="6"/>
  <c r="E29" i="6"/>
  <c r="E30" i="6"/>
  <c r="E31" i="6"/>
  <c r="E32" i="6"/>
  <c r="E33" i="6"/>
  <c r="E37" i="6"/>
  <c r="E39" i="6"/>
  <c r="E40" i="6"/>
  <c r="E41" i="6"/>
  <c r="E44" i="6"/>
  <c r="Y44" i="6" s="1"/>
  <c r="E45" i="6"/>
  <c r="E8" i="6"/>
  <c r="S21" i="5"/>
  <c r="S17" i="5"/>
  <c r="S13" i="5"/>
  <c r="S9" i="5"/>
  <c r="O20" i="5"/>
  <c r="O16" i="5"/>
  <c r="O12" i="5"/>
  <c r="O8" i="5"/>
  <c r="K19" i="5"/>
  <c r="K15" i="5"/>
  <c r="K11" i="5"/>
  <c r="G10" i="5"/>
  <c r="G14" i="5"/>
  <c r="G18" i="5"/>
  <c r="G22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E10" i="5"/>
  <c r="E11" i="5"/>
  <c r="E12" i="5"/>
  <c r="E13" i="5"/>
  <c r="E14" i="5"/>
  <c r="E15" i="5"/>
  <c r="E16" i="5"/>
  <c r="E17" i="5"/>
  <c r="E18" i="5"/>
  <c r="E19" i="5"/>
  <c r="Y19" i="5" s="1"/>
  <c r="E20" i="5"/>
  <c r="E21" i="5"/>
  <c r="E22" i="5"/>
  <c r="E9" i="5"/>
  <c r="E8" i="5"/>
  <c r="T11" i="4"/>
  <c r="T12" i="4"/>
  <c r="T13" i="4"/>
  <c r="R13" i="4"/>
  <c r="R14" i="4"/>
  <c r="P13" i="4"/>
  <c r="P14" i="4"/>
  <c r="P9" i="4"/>
  <c r="N9" i="4"/>
  <c r="N8" i="4"/>
  <c r="L9" i="4"/>
  <c r="L8" i="4"/>
  <c r="J10" i="4"/>
  <c r="H9" i="4"/>
  <c r="H12" i="4"/>
  <c r="F12" i="4"/>
  <c r="F13" i="4"/>
  <c r="S9" i="2"/>
  <c r="S10" i="2"/>
  <c r="S11" i="2"/>
  <c r="S12" i="2"/>
  <c r="S13" i="2"/>
  <c r="S14" i="2"/>
  <c r="S8" i="2"/>
  <c r="Q11" i="2"/>
  <c r="Q12" i="2"/>
  <c r="Q13" i="2"/>
  <c r="Q16" i="2"/>
  <c r="O9" i="2"/>
  <c r="O11" i="2"/>
  <c r="O12" i="2"/>
  <c r="O15" i="2"/>
  <c r="O16" i="2"/>
  <c r="O8" i="2"/>
  <c r="M10" i="2"/>
  <c r="M15" i="2"/>
  <c r="M16" i="2"/>
  <c r="M8" i="2"/>
  <c r="K9" i="2"/>
  <c r="K10" i="2"/>
  <c r="K13" i="2"/>
  <c r="K15" i="2"/>
  <c r="K16" i="2"/>
  <c r="K8" i="2"/>
  <c r="I9" i="2"/>
  <c r="I12" i="2"/>
  <c r="I14" i="2"/>
  <c r="I8" i="2"/>
  <c r="G11" i="2"/>
  <c r="G12" i="2"/>
  <c r="G13" i="2"/>
  <c r="G14" i="2"/>
  <c r="G15" i="2"/>
  <c r="E11" i="2"/>
  <c r="E12" i="2"/>
  <c r="E13" i="2"/>
  <c r="E14" i="2"/>
  <c r="S8" i="1"/>
  <c r="S9" i="1"/>
  <c r="S10" i="1"/>
  <c r="S11" i="1"/>
  <c r="S12" i="1"/>
  <c r="S13" i="1"/>
  <c r="S14" i="1"/>
  <c r="Q8" i="1"/>
  <c r="Q9" i="1"/>
  <c r="Q10" i="1"/>
  <c r="Q11" i="1"/>
  <c r="Q12" i="1"/>
  <c r="Q13" i="1"/>
  <c r="Q14" i="1"/>
  <c r="I8" i="1"/>
  <c r="I9" i="1"/>
  <c r="I10" i="1"/>
  <c r="I11" i="1"/>
  <c r="I12" i="1"/>
  <c r="I13" i="1"/>
  <c r="I14" i="1"/>
  <c r="O8" i="1"/>
  <c r="O9" i="1"/>
  <c r="O10" i="1"/>
  <c r="O11" i="1"/>
  <c r="O12" i="1"/>
  <c r="O13" i="1"/>
  <c r="O14" i="1"/>
  <c r="M12" i="1"/>
  <c r="M13" i="1"/>
  <c r="M14" i="1"/>
  <c r="M8" i="1"/>
  <c r="M9" i="1"/>
  <c r="M10" i="1"/>
  <c r="M11" i="1"/>
  <c r="K8" i="1"/>
  <c r="K9" i="1"/>
  <c r="K10" i="1"/>
  <c r="K11" i="1"/>
  <c r="K12" i="1"/>
  <c r="K13" i="1"/>
  <c r="K14" i="1"/>
  <c r="G8" i="1"/>
  <c r="G9" i="1"/>
  <c r="G10" i="1"/>
  <c r="G11" i="1"/>
  <c r="G12" i="1"/>
  <c r="G13" i="1"/>
  <c r="G14" i="1"/>
  <c r="E8" i="1"/>
  <c r="E9" i="1"/>
  <c r="E10" i="1"/>
  <c r="E11" i="1"/>
  <c r="E12" i="1"/>
  <c r="E13" i="1"/>
  <c r="E14" i="1"/>
  <c r="N40" i="10"/>
  <c r="M16" i="3" s="1"/>
  <c r="N38" i="8"/>
  <c r="M14" i="3" s="1"/>
  <c r="L38" i="8"/>
  <c r="K14" i="3" s="1"/>
  <c r="N41" i="7"/>
  <c r="M13" i="3" s="1"/>
  <c r="L41" i="7"/>
  <c r="K13" i="3" s="1"/>
  <c r="N46" i="6"/>
  <c r="M12" i="3" s="1"/>
  <c r="N23" i="5"/>
  <c r="M11" i="3" s="1"/>
  <c r="L23" i="5"/>
  <c r="K11" i="3" s="1"/>
  <c r="O17" i="4"/>
  <c r="M10" i="3" s="1"/>
  <c r="M17" i="4"/>
  <c r="K10" i="3" s="1"/>
  <c r="N17" i="2"/>
  <c r="M9" i="3" s="1"/>
  <c r="L17" i="2"/>
  <c r="K9" i="3" s="1"/>
  <c r="N15" i="1"/>
  <c r="M8" i="3" s="1"/>
  <c r="L15" i="1"/>
  <c r="K8" i="3" s="1"/>
  <c r="F60" i="13"/>
  <c r="E20" i="3" s="1"/>
  <c r="H60" i="13"/>
  <c r="G20" i="3" s="1"/>
  <c r="J60" i="13"/>
  <c r="I20" i="3" s="1"/>
  <c r="L60" i="13"/>
  <c r="K20" i="3" s="1"/>
  <c r="N60" i="13"/>
  <c r="M20" i="3" s="1"/>
  <c r="P60" i="13"/>
  <c r="O20" i="3" s="1"/>
  <c r="R60" i="13"/>
  <c r="Q20" i="3" s="1"/>
  <c r="D60" i="13"/>
  <c r="C20" i="3" s="1"/>
  <c r="D18" i="14"/>
  <c r="C19" i="3" s="1"/>
  <c r="F18" i="12"/>
  <c r="E18" i="3" s="1"/>
  <c r="H18" i="12"/>
  <c r="G18" i="3" s="1"/>
  <c r="J18" i="12"/>
  <c r="I18" i="3" s="1"/>
  <c r="L18" i="12"/>
  <c r="K18" i="3" s="1"/>
  <c r="N18" i="12"/>
  <c r="M18" i="3" s="1"/>
  <c r="P18" i="12"/>
  <c r="O18" i="3" s="1"/>
  <c r="R18" i="12"/>
  <c r="Q18" i="3" s="1"/>
  <c r="D18" i="12"/>
  <c r="C18" i="3" s="1"/>
  <c r="D38" i="11"/>
  <c r="C17" i="3" s="1"/>
  <c r="F40" i="10"/>
  <c r="E16" i="3" s="1"/>
  <c r="H40" i="10"/>
  <c r="G16" i="3" s="1"/>
  <c r="J40" i="10"/>
  <c r="I16" i="3" s="1"/>
  <c r="P40" i="10"/>
  <c r="O16" i="3" s="1"/>
  <c r="R40" i="10"/>
  <c r="Q16" i="3" s="1"/>
  <c r="D40" i="10"/>
  <c r="C16" i="3" s="1"/>
  <c r="F38" i="8"/>
  <c r="E14" i="3" s="1"/>
  <c r="H38" i="8"/>
  <c r="G14" i="3" s="1"/>
  <c r="J38" i="8"/>
  <c r="I14" i="3" s="1"/>
  <c r="P38" i="8"/>
  <c r="O14" i="3" s="1"/>
  <c r="R38" i="8"/>
  <c r="Q14" i="3" s="1"/>
  <c r="D38" i="8"/>
  <c r="C14" i="3" s="1"/>
  <c r="F41" i="7"/>
  <c r="E13" i="3" s="1"/>
  <c r="H41" i="7"/>
  <c r="G13" i="3" s="1"/>
  <c r="J41" i="7"/>
  <c r="I13" i="3" s="1"/>
  <c r="P41" i="7"/>
  <c r="O13" i="3" s="1"/>
  <c r="R41" i="7"/>
  <c r="Q13" i="3" s="1"/>
  <c r="D41" i="7"/>
  <c r="C13" i="3" s="1"/>
  <c r="F46" i="6"/>
  <c r="E12" i="3" s="1"/>
  <c r="H46" i="6"/>
  <c r="G12" i="3" s="1"/>
  <c r="J46" i="6"/>
  <c r="I12" i="3" s="1"/>
  <c r="P46" i="6"/>
  <c r="O12" i="3" s="1"/>
  <c r="R46" i="6"/>
  <c r="Q12" i="3" s="1"/>
  <c r="D46" i="6"/>
  <c r="C12" i="3" s="1"/>
  <c r="F23" i="5"/>
  <c r="E11" i="3" s="1"/>
  <c r="H23" i="5"/>
  <c r="G11" i="3" s="1"/>
  <c r="J23" i="5"/>
  <c r="I11" i="3" s="1"/>
  <c r="P23" i="5"/>
  <c r="O11" i="3" s="1"/>
  <c r="R23" i="5"/>
  <c r="Q11" i="3" s="1"/>
  <c r="D23" i="5"/>
  <c r="C11" i="3" s="1"/>
  <c r="G17" i="4"/>
  <c r="E10" i="3" s="1"/>
  <c r="I17" i="4"/>
  <c r="G10" i="3" s="1"/>
  <c r="K17" i="4"/>
  <c r="I10" i="3" s="1"/>
  <c r="Q17" i="4"/>
  <c r="O10" i="3" s="1"/>
  <c r="S17" i="4"/>
  <c r="Q10" i="3" s="1"/>
  <c r="E17" i="4"/>
  <c r="C10" i="3" s="1"/>
  <c r="F17" i="2"/>
  <c r="E9" i="3" s="1"/>
  <c r="H17" i="2"/>
  <c r="G9" i="3" s="1"/>
  <c r="J17" i="2"/>
  <c r="I9" i="3" s="1"/>
  <c r="P17" i="2"/>
  <c r="O9" i="3" s="1"/>
  <c r="R17" i="2"/>
  <c r="Q9" i="3" s="1"/>
  <c r="D17" i="2"/>
  <c r="C9" i="3" s="1"/>
  <c r="F15" i="1"/>
  <c r="E8" i="3" s="1"/>
  <c r="H15" i="1"/>
  <c r="G8" i="3" s="1"/>
  <c r="J15" i="1"/>
  <c r="I8" i="3" s="1"/>
  <c r="P15" i="1"/>
  <c r="O8" i="3" s="1"/>
  <c r="R15" i="1"/>
  <c r="Q8" i="3" s="1"/>
  <c r="D15" i="1"/>
  <c r="C8" i="3" s="1"/>
  <c r="X38" i="11"/>
  <c r="W17" i="3" s="1"/>
  <c r="X41" i="9"/>
  <c r="W15" i="3" s="1"/>
  <c r="D41" i="9"/>
  <c r="C15" i="3" s="1"/>
  <c r="G21" i="5"/>
  <c r="G17" i="5"/>
  <c r="G13" i="5"/>
  <c r="K8" i="5"/>
  <c r="K12" i="5"/>
  <c r="K16" i="5"/>
  <c r="K20" i="5"/>
  <c r="O9" i="5"/>
  <c r="O13" i="5"/>
  <c r="O17" i="5"/>
  <c r="O21" i="5"/>
  <c r="S10" i="5"/>
  <c r="S14" i="5"/>
  <c r="S18" i="5"/>
  <c r="S22" i="5"/>
  <c r="G8" i="5"/>
  <c r="G20" i="5"/>
  <c r="G16" i="5"/>
  <c r="G12" i="5"/>
  <c r="K9" i="5"/>
  <c r="K13" i="5"/>
  <c r="K17" i="5"/>
  <c r="K21" i="5"/>
  <c r="O10" i="5"/>
  <c r="O14" i="5"/>
  <c r="O18" i="5"/>
  <c r="O22" i="5"/>
  <c r="S11" i="5"/>
  <c r="S15" i="5"/>
  <c r="S19" i="5"/>
  <c r="G9" i="5"/>
  <c r="G19" i="5"/>
  <c r="G15" i="5"/>
  <c r="G11" i="5"/>
  <c r="K10" i="5"/>
  <c r="K14" i="5"/>
  <c r="K18" i="5"/>
  <c r="K22" i="5"/>
  <c r="O11" i="5"/>
  <c r="O15" i="5"/>
  <c r="O19" i="5"/>
  <c r="S8" i="5"/>
  <c r="S12" i="5"/>
  <c r="S16" i="5"/>
  <c r="Y56" i="13" l="1"/>
  <c r="Y15" i="14"/>
  <c r="Y11" i="1"/>
  <c r="Y54" i="13"/>
  <c r="Y14" i="13"/>
  <c r="Y46" i="13"/>
  <c r="Y38" i="13"/>
  <c r="Y30" i="13"/>
  <c r="Y22" i="13"/>
  <c r="Y48" i="13"/>
  <c r="Y40" i="13"/>
  <c r="Y32" i="13"/>
  <c r="Y24" i="13"/>
  <c r="Y16" i="13"/>
  <c r="Y12" i="6"/>
  <c r="Y10" i="5"/>
  <c r="Y11" i="5"/>
  <c r="Y52" i="13"/>
  <c r="Y44" i="13"/>
  <c r="Y36" i="13"/>
  <c r="Y28" i="13"/>
  <c r="Y20" i="13"/>
  <c r="Y12" i="13"/>
  <c r="Y59" i="13"/>
  <c r="Y51" i="13"/>
  <c r="Y43" i="13"/>
  <c r="Y35" i="13"/>
  <c r="Y27" i="13"/>
  <c r="Y19" i="13"/>
  <c r="Y11" i="13"/>
  <c r="Y58" i="13"/>
  <c r="Y42" i="13"/>
  <c r="Y34" i="13"/>
  <c r="Y26" i="13"/>
  <c r="Y10" i="13"/>
  <c r="Y57" i="13"/>
  <c r="Y49" i="13"/>
  <c r="Y41" i="13"/>
  <c r="Y33" i="13"/>
  <c r="Y25" i="13"/>
  <c r="Y17" i="13"/>
  <c r="Y50" i="13"/>
  <c r="Y18" i="13"/>
  <c r="Y9" i="14"/>
  <c r="Y33" i="9"/>
  <c r="Y25" i="9"/>
  <c r="Y17" i="9"/>
  <c r="Y9" i="9"/>
  <c r="Y40" i="9"/>
  <c r="Y32" i="9"/>
  <c r="Y24" i="9"/>
  <c r="Y16" i="9"/>
  <c r="Y8" i="9"/>
  <c r="Y34" i="9"/>
  <c r="Y26" i="9"/>
  <c r="Y18" i="9"/>
  <c r="Y10" i="9"/>
  <c r="Y40" i="6"/>
  <c r="Y22" i="6"/>
  <c r="Y20" i="6"/>
  <c r="Y17" i="5"/>
  <c r="Y13" i="5"/>
  <c r="Y12" i="5"/>
  <c r="Y8" i="5"/>
  <c r="Y16" i="5"/>
  <c r="Y10" i="1"/>
  <c r="Y8" i="1"/>
  <c r="Y9" i="1"/>
  <c r="Y13" i="14"/>
  <c r="Y13" i="12"/>
  <c r="Y11" i="12"/>
  <c r="Y39" i="9"/>
  <c r="Y23" i="9"/>
  <c r="Y38" i="9"/>
  <c r="Y30" i="9"/>
  <c r="Y22" i="9"/>
  <c r="Y14" i="9"/>
  <c r="Y15" i="9"/>
  <c r="Y37" i="9"/>
  <c r="Y29" i="9"/>
  <c r="Y21" i="9"/>
  <c r="Y13" i="9"/>
  <c r="Y31" i="9"/>
  <c r="Y36" i="9"/>
  <c r="Y28" i="9"/>
  <c r="Y20" i="9"/>
  <c r="Y12" i="9"/>
  <c r="Y25" i="8"/>
  <c r="Y37" i="6"/>
  <c r="Y9" i="5"/>
  <c r="Y15" i="5"/>
  <c r="Y18" i="5"/>
  <c r="Y22" i="5"/>
  <c r="Y14" i="5"/>
  <c r="Y21" i="5"/>
  <c r="Y20" i="5"/>
  <c r="Y12" i="2"/>
  <c r="Y12" i="1"/>
  <c r="Y13" i="1"/>
  <c r="Y14" i="1"/>
  <c r="E18" i="14"/>
  <c r="D19" i="3" s="1"/>
  <c r="K24" i="3"/>
  <c r="E24" i="3"/>
  <c r="M24" i="3"/>
  <c r="I41" i="9"/>
  <c r="H15" i="3" s="1"/>
  <c r="M41" i="9"/>
  <c r="L15" i="3" s="1"/>
  <c r="Q41" i="9"/>
  <c r="P15" i="3" s="1"/>
  <c r="I18" i="14"/>
  <c r="H19" i="3" s="1"/>
  <c r="X18" i="14"/>
  <c r="W19" i="3" s="1"/>
  <c r="G41" i="9"/>
  <c r="F15" i="3" s="1"/>
  <c r="O41" i="9"/>
  <c r="N15" i="3" s="1"/>
  <c r="K41" i="9"/>
  <c r="J15" i="3" s="1"/>
  <c r="M18" i="14"/>
  <c r="L19" i="3" s="1"/>
  <c r="S41" i="9"/>
  <c r="R15" i="3" s="1"/>
  <c r="Q18" i="14"/>
  <c r="P19" i="3" s="1"/>
  <c r="E41" i="9"/>
  <c r="D15" i="3" s="1"/>
  <c r="Q24" i="3"/>
  <c r="I24" i="3"/>
  <c r="C24" i="3"/>
  <c r="O24" i="3"/>
  <c r="G24" i="3"/>
  <c r="M18" i="12"/>
  <c r="L18" i="3" s="1"/>
  <c r="Q18" i="12"/>
  <c r="P18" i="3" s="1"/>
  <c r="G15" i="1"/>
  <c r="F8" i="3" s="1"/>
  <c r="O60" i="13"/>
  <c r="N20" i="3" s="1"/>
  <c r="G60" i="13"/>
  <c r="F20" i="3" s="1"/>
  <c r="Q60" i="13"/>
  <c r="P20" i="3" s="1"/>
  <c r="I60" i="13"/>
  <c r="H20" i="3" s="1"/>
  <c r="K46" i="6"/>
  <c r="J12" i="3" s="1"/>
  <c r="O46" i="6"/>
  <c r="N12" i="3" s="1"/>
  <c r="O23" i="5"/>
  <c r="N11" i="3" s="1"/>
  <c r="K23" i="5"/>
  <c r="J11" i="3" s="1"/>
  <c r="Q23" i="5"/>
  <c r="P11" i="3" s="1"/>
  <c r="S15" i="1"/>
  <c r="R8" i="3" s="1"/>
  <c r="Q15" i="1"/>
  <c r="P8" i="3" s="1"/>
  <c r="E60" i="13"/>
  <c r="D20" i="3" s="1"/>
  <c r="F11" i="4"/>
  <c r="N16" i="4"/>
  <c r="O14" i="8"/>
  <c r="K12" i="12"/>
  <c r="K15" i="1"/>
  <c r="J8" i="3" s="1"/>
  <c r="Q34" i="7"/>
  <c r="Q26" i="7"/>
  <c r="Q18" i="7"/>
  <c r="Q10" i="7"/>
  <c r="M35" i="7"/>
  <c r="Q33" i="7"/>
  <c r="Q25" i="7"/>
  <c r="Q17" i="7"/>
  <c r="Q9" i="7"/>
  <c r="M34" i="7"/>
  <c r="M26" i="7"/>
  <c r="M18" i="7"/>
  <c r="M10" i="7"/>
  <c r="I35" i="7"/>
  <c r="I27" i="7"/>
  <c r="I19" i="7"/>
  <c r="I11" i="7"/>
  <c r="E14" i="7"/>
  <c r="E22" i="7"/>
  <c r="Q35" i="7"/>
  <c r="Q23" i="7"/>
  <c r="Q13" i="7"/>
  <c r="M36" i="7"/>
  <c r="M25" i="7"/>
  <c r="M16" i="7"/>
  <c r="I40" i="7"/>
  <c r="I31" i="7"/>
  <c r="I22" i="7"/>
  <c r="I13" i="7"/>
  <c r="E13" i="7"/>
  <c r="E23" i="7"/>
  <c r="E31" i="7"/>
  <c r="E39" i="7"/>
  <c r="Q21" i="7"/>
  <c r="M32" i="7"/>
  <c r="M23" i="7"/>
  <c r="I38" i="7"/>
  <c r="I20" i="7"/>
  <c r="Q32" i="7"/>
  <c r="Q22" i="7"/>
  <c r="Q12" i="7"/>
  <c r="M33" i="7"/>
  <c r="M24" i="7"/>
  <c r="M15" i="7"/>
  <c r="I39" i="7"/>
  <c r="I30" i="7"/>
  <c r="I21" i="7"/>
  <c r="I12" i="7"/>
  <c r="E15" i="7"/>
  <c r="E24" i="7"/>
  <c r="E32" i="7"/>
  <c r="E40" i="7"/>
  <c r="Q31" i="7"/>
  <c r="Q11" i="7"/>
  <c r="M14" i="7"/>
  <c r="I29" i="7"/>
  <c r="I10" i="7"/>
  <c r="H8" i="4"/>
  <c r="L16" i="4"/>
  <c r="P12" i="4"/>
  <c r="E29" i="7"/>
  <c r="I14" i="7"/>
  <c r="I26" i="7"/>
  <c r="M22" i="7"/>
  <c r="Q24" i="7"/>
  <c r="G8" i="8"/>
  <c r="G15" i="8"/>
  <c r="O19" i="8"/>
  <c r="Y19" i="8" s="1"/>
  <c r="S13" i="8"/>
  <c r="E30" i="11"/>
  <c r="I24" i="11"/>
  <c r="O8" i="12"/>
  <c r="S38" i="7"/>
  <c r="S30" i="7"/>
  <c r="S22" i="7"/>
  <c r="S14" i="7"/>
  <c r="O39" i="7"/>
  <c r="O31" i="7"/>
  <c r="O23" i="7"/>
  <c r="S36" i="7"/>
  <c r="S28" i="7"/>
  <c r="S20" i="7"/>
  <c r="S12" i="7"/>
  <c r="O37" i="7"/>
  <c r="O29" i="7"/>
  <c r="O21" i="7"/>
  <c r="S34" i="7"/>
  <c r="S24" i="7"/>
  <c r="S13" i="7"/>
  <c r="O35" i="7"/>
  <c r="O25" i="7"/>
  <c r="O15" i="7"/>
  <c r="K40" i="7"/>
  <c r="K32" i="7"/>
  <c r="K24" i="7"/>
  <c r="K16" i="7"/>
  <c r="G17" i="7"/>
  <c r="G25" i="7"/>
  <c r="G33" i="7"/>
  <c r="G9" i="7"/>
  <c r="S33" i="7"/>
  <c r="S23" i="7"/>
  <c r="S11" i="7"/>
  <c r="O34" i="7"/>
  <c r="O24" i="7"/>
  <c r="O14" i="7"/>
  <c r="K39" i="7"/>
  <c r="K31" i="7"/>
  <c r="K23" i="7"/>
  <c r="K15" i="7"/>
  <c r="G10" i="7"/>
  <c r="G18" i="7"/>
  <c r="G26" i="7"/>
  <c r="G34" i="7"/>
  <c r="G8" i="7"/>
  <c r="S31" i="7"/>
  <c r="S17" i="7"/>
  <c r="O36" i="7"/>
  <c r="O20" i="7"/>
  <c r="O10" i="7"/>
  <c r="K33" i="7"/>
  <c r="K21" i="7"/>
  <c r="K11" i="7"/>
  <c r="G16" i="7"/>
  <c r="G28" i="7"/>
  <c r="G38" i="7"/>
  <c r="S15" i="7"/>
  <c r="O18" i="7"/>
  <c r="K29" i="7"/>
  <c r="K9" i="7"/>
  <c r="G30" i="7"/>
  <c r="G40" i="7"/>
  <c r="S29" i="7"/>
  <c r="S16" i="7"/>
  <c r="O33" i="7"/>
  <c r="O19" i="7"/>
  <c r="O9" i="7"/>
  <c r="K30" i="7"/>
  <c r="K20" i="7"/>
  <c r="K10" i="7"/>
  <c r="G19" i="7"/>
  <c r="G29" i="7"/>
  <c r="G39" i="7"/>
  <c r="S27" i="7"/>
  <c r="O32" i="7"/>
  <c r="K19" i="7"/>
  <c r="G20" i="7"/>
  <c r="I16" i="2"/>
  <c r="R10" i="4"/>
  <c r="I28" i="7"/>
  <c r="O12" i="7"/>
  <c r="Q37" i="10"/>
  <c r="Q29" i="10"/>
  <c r="Q21" i="10"/>
  <c r="Q13" i="10"/>
  <c r="M37" i="10"/>
  <c r="M29" i="10"/>
  <c r="M21" i="10"/>
  <c r="M13" i="10"/>
  <c r="I37" i="10"/>
  <c r="I29" i="10"/>
  <c r="I21" i="10"/>
  <c r="I13" i="10"/>
  <c r="Q35" i="10"/>
  <c r="Q27" i="10"/>
  <c r="Q19" i="10"/>
  <c r="Q11" i="10"/>
  <c r="M35" i="10"/>
  <c r="M27" i="10"/>
  <c r="M19" i="10"/>
  <c r="M11" i="10"/>
  <c r="I35" i="10"/>
  <c r="I27" i="10"/>
  <c r="I19" i="10"/>
  <c r="Q33" i="10"/>
  <c r="Q23" i="10"/>
  <c r="Q12" i="10"/>
  <c r="M33" i="10"/>
  <c r="M23" i="10"/>
  <c r="M12" i="10"/>
  <c r="I33" i="10"/>
  <c r="I23" i="10"/>
  <c r="Y23" i="10" s="1"/>
  <c r="I12" i="10"/>
  <c r="E13" i="10"/>
  <c r="E28" i="10"/>
  <c r="Y28" i="10" s="1"/>
  <c r="E36" i="10"/>
  <c r="Y36" i="10" s="1"/>
  <c r="Q31" i="10"/>
  <c r="Q20" i="10"/>
  <c r="Q9" i="10"/>
  <c r="M31" i="10"/>
  <c r="M20" i="10"/>
  <c r="M9" i="10"/>
  <c r="I31" i="10"/>
  <c r="I20" i="10"/>
  <c r="I10" i="10"/>
  <c r="E15" i="10"/>
  <c r="E22" i="10"/>
  <c r="E30" i="10"/>
  <c r="E38" i="10"/>
  <c r="Q28" i="10"/>
  <c r="Q15" i="10"/>
  <c r="M32" i="10"/>
  <c r="M17" i="10"/>
  <c r="I36" i="10"/>
  <c r="I22" i="10"/>
  <c r="I8" i="10"/>
  <c r="E19" i="10"/>
  <c r="E29" i="10"/>
  <c r="E9" i="10"/>
  <c r="Y9" i="10" s="1"/>
  <c r="Q26" i="10"/>
  <c r="Q14" i="10"/>
  <c r="M30" i="10"/>
  <c r="M16" i="10"/>
  <c r="I34" i="10"/>
  <c r="I18" i="10"/>
  <c r="E10" i="10"/>
  <c r="Y10" i="10" s="1"/>
  <c r="E20" i="10"/>
  <c r="E31" i="10"/>
  <c r="E8" i="10"/>
  <c r="Y8" i="10" s="1"/>
  <c r="Q30" i="10"/>
  <c r="Q8" i="10"/>
  <c r="M24" i="10"/>
  <c r="I38" i="10"/>
  <c r="I16" i="10"/>
  <c r="E16" i="10"/>
  <c r="E27" i="10"/>
  <c r="Q24" i="10"/>
  <c r="M18" i="10"/>
  <c r="I14" i="10"/>
  <c r="E33" i="10"/>
  <c r="Q25" i="10"/>
  <c r="Y25" i="10" s="1"/>
  <c r="M39" i="10"/>
  <c r="M22" i="10"/>
  <c r="I32" i="10"/>
  <c r="I15" i="10"/>
  <c r="E17" i="10"/>
  <c r="Y17" i="10" s="1"/>
  <c r="E32" i="10"/>
  <c r="M38" i="10"/>
  <c r="I30" i="10"/>
  <c r="E18" i="10"/>
  <c r="Q43" i="6"/>
  <c r="Q35" i="6"/>
  <c r="Q27" i="6"/>
  <c r="Q19" i="6"/>
  <c r="Q11" i="6"/>
  <c r="M41" i="6"/>
  <c r="M33" i="6"/>
  <c r="M25" i="6"/>
  <c r="Y25" i="6" s="1"/>
  <c r="M17" i="6"/>
  <c r="Y17" i="6" s="1"/>
  <c r="M9" i="6"/>
  <c r="I39" i="6"/>
  <c r="Y39" i="6" s="1"/>
  <c r="I31" i="6"/>
  <c r="I23" i="6"/>
  <c r="I15" i="6"/>
  <c r="E10" i="6"/>
  <c r="E18" i="6"/>
  <c r="Y18" i="6" s="1"/>
  <c r="E26" i="6"/>
  <c r="Y26" i="6" s="1"/>
  <c r="E34" i="6"/>
  <c r="Y34" i="6" s="1"/>
  <c r="E42" i="6"/>
  <c r="Q42" i="6"/>
  <c r="Q34" i="6"/>
  <c r="Q26" i="6"/>
  <c r="Q18" i="6"/>
  <c r="Q10" i="6"/>
  <c r="M40" i="6"/>
  <c r="M32" i="6"/>
  <c r="Y32" i="6" s="1"/>
  <c r="M24" i="6"/>
  <c r="M16" i="6"/>
  <c r="M8" i="6"/>
  <c r="Y8" i="6" s="1"/>
  <c r="I38" i="6"/>
  <c r="I30" i="6"/>
  <c r="Y30" i="6" s="1"/>
  <c r="I22" i="6"/>
  <c r="I14" i="6"/>
  <c r="E11" i="6"/>
  <c r="E19" i="6"/>
  <c r="E27" i="6"/>
  <c r="E35" i="6"/>
  <c r="E43" i="6"/>
  <c r="S15" i="2"/>
  <c r="O13" i="2"/>
  <c r="K11" i="2"/>
  <c r="G9" i="2"/>
  <c r="G8" i="2"/>
  <c r="S16" i="2"/>
  <c r="O14" i="2"/>
  <c r="K12" i="2"/>
  <c r="G10" i="2"/>
  <c r="I15" i="1"/>
  <c r="H8" i="3" s="1"/>
  <c r="S8" i="8"/>
  <c r="S36" i="8"/>
  <c r="S28" i="8"/>
  <c r="S20" i="8"/>
  <c r="S12" i="8"/>
  <c r="O34" i="8"/>
  <c r="O26" i="8"/>
  <c r="O18" i="8"/>
  <c r="O10" i="8"/>
  <c r="K32" i="8"/>
  <c r="K24" i="8"/>
  <c r="K16" i="8"/>
  <c r="K8" i="8"/>
  <c r="G17" i="8"/>
  <c r="G25" i="8"/>
  <c r="G33" i="8"/>
  <c r="S34" i="8"/>
  <c r="S26" i="8"/>
  <c r="S18" i="8"/>
  <c r="Y18" i="8" s="1"/>
  <c r="O32" i="8"/>
  <c r="O24" i="8"/>
  <c r="O16" i="8"/>
  <c r="O8" i="8"/>
  <c r="K30" i="8"/>
  <c r="K22" i="8"/>
  <c r="K14" i="8"/>
  <c r="G11" i="8"/>
  <c r="G19" i="8"/>
  <c r="G27" i="8"/>
  <c r="G35" i="8"/>
  <c r="S30" i="8"/>
  <c r="S19" i="8"/>
  <c r="S9" i="8"/>
  <c r="O28" i="8"/>
  <c r="O17" i="8"/>
  <c r="K36" i="8"/>
  <c r="Y36" i="8" s="1"/>
  <c r="K26" i="8"/>
  <c r="K15" i="8"/>
  <c r="G13" i="8"/>
  <c r="G23" i="8"/>
  <c r="G34" i="8"/>
  <c r="S29" i="8"/>
  <c r="S17" i="8"/>
  <c r="O37" i="8"/>
  <c r="O27" i="8"/>
  <c r="O15" i="8"/>
  <c r="K35" i="8"/>
  <c r="K25" i="8"/>
  <c r="K13" i="8"/>
  <c r="G14" i="8"/>
  <c r="G24" i="8"/>
  <c r="G36" i="8"/>
  <c r="S37" i="8"/>
  <c r="S23" i="8"/>
  <c r="Y23" i="8" s="1"/>
  <c r="S10" i="8"/>
  <c r="O23" i="8"/>
  <c r="O11" i="8"/>
  <c r="K27" i="8"/>
  <c r="K11" i="8"/>
  <c r="G20" i="8"/>
  <c r="G32" i="8"/>
  <c r="O35" i="8"/>
  <c r="Y35" i="8" s="1"/>
  <c r="K21" i="8"/>
  <c r="G9" i="8"/>
  <c r="S35" i="8"/>
  <c r="S22" i="8"/>
  <c r="O36" i="8"/>
  <c r="O22" i="8"/>
  <c r="O9" i="8"/>
  <c r="K23" i="8"/>
  <c r="K10" i="8"/>
  <c r="G21" i="8"/>
  <c r="G37" i="8"/>
  <c r="S33" i="8"/>
  <c r="S21" i="8"/>
  <c r="O21" i="8"/>
  <c r="K37" i="8"/>
  <c r="K9" i="8"/>
  <c r="G22" i="8"/>
  <c r="J8" i="4"/>
  <c r="R12" i="4"/>
  <c r="K20" i="8"/>
  <c r="S31" i="8"/>
  <c r="Q35" i="11"/>
  <c r="Q27" i="11"/>
  <c r="Q19" i="11"/>
  <c r="Q11" i="11"/>
  <c r="M37" i="11"/>
  <c r="M29" i="11"/>
  <c r="M21" i="11"/>
  <c r="M13" i="11"/>
  <c r="I31" i="11"/>
  <c r="I23" i="11"/>
  <c r="I15" i="11"/>
  <c r="E10" i="11"/>
  <c r="E18" i="11"/>
  <c r="E26" i="11"/>
  <c r="E34" i="11"/>
  <c r="Q33" i="11"/>
  <c r="Q25" i="11"/>
  <c r="Q17" i="11"/>
  <c r="Q9" i="11"/>
  <c r="M35" i="11"/>
  <c r="M27" i="11"/>
  <c r="M19" i="11"/>
  <c r="M11" i="11"/>
  <c r="I37" i="11"/>
  <c r="I29" i="11"/>
  <c r="I21" i="11"/>
  <c r="I13" i="11"/>
  <c r="E12" i="11"/>
  <c r="E20" i="11"/>
  <c r="E28" i="11"/>
  <c r="E36" i="11"/>
  <c r="Q34" i="11"/>
  <c r="Q23" i="11"/>
  <c r="Q13" i="11"/>
  <c r="M33" i="11"/>
  <c r="M23" i="11"/>
  <c r="M12" i="11"/>
  <c r="I33" i="11"/>
  <c r="I22" i="11"/>
  <c r="I11" i="11"/>
  <c r="E14" i="11"/>
  <c r="E24" i="11"/>
  <c r="E35" i="11"/>
  <c r="Q31" i="11"/>
  <c r="Q21" i="11"/>
  <c r="Q10" i="11"/>
  <c r="M31" i="11"/>
  <c r="M20" i="11"/>
  <c r="M9" i="11"/>
  <c r="I30" i="11"/>
  <c r="I19" i="11"/>
  <c r="I9" i="11"/>
  <c r="E16" i="11"/>
  <c r="E27" i="11"/>
  <c r="Q29" i="11"/>
  <c r="Q15" i="11"/>
  <c r="M28" i="11"/>
  <c r="M15" i="11"/>
  <c r="I27" i="11"/>
  <c r="I14" i="11"/>
  <c r="E8" i="11"/>
  <c r="E22" i="11"/>
  <c r="E37" i="11"/>
  <c r="Q28" i="11"/>
  <c r="Q14" i="11"/>
  <c r="M26" i="11"/>
  <c r="M14" i="11"/>
  <c r="I26" i="11"/>
  <c r="I12" i="11"/>
  <c r="E9" i="11"/>
  <c r="E23" i="11"/>
  <c r="Q30" i="11"/>
  <c r="Q8" i="11"/>
  <c r="M34" i="11"/>
  <c r="M16" i="11"/>
  <c r="I36" i="11"/>
  <c r="I18" i="11"/>
  <c r="E13" i="11"/>
  <c r="E31" i="11"/>
  <c r="Q24" i="11"/>
  <c r="M30" i="11"/>
  <c r="M8" i="11"/>
  <c r="I16" i="11"/>
  <c r="E17" i="11"/>
  <c r="Q26" i="11"/>
  <c r="M32" i="11"/>
  <c r="M10" i="11"/>
  <c r="I35" i="11"/>
  <c r="I17" i="11"/>
  <c r="E15" i="11"/>
  <c r="E32" i="11"/>
  <c r="I34" i="11"/>
  <c r="E33" i="11"/>
  <c r="T9" i="4"/>
  <c r="P15" i="4"/>
  <c r="L13" i="4"/>
  <c r="H10" i="4"/>
  <c r="T10" i="4"/>
  <c r="T8" i="4"/>
  <c r="P16" i="4"/>
  <c r="L14" i="4"/>
  <c r="H11" i="4"/>
  <c r="J9" i="4"/>
  <c r="N13" i="4"/>
  <c r="R11" i="4"/>
  <c r="E9" i="7"/>
  <c r="E18" i="7"/>
  <c r="M9" i="7"/>
  <c r="M39" i="7"/>
  <c r="Q39" i="7"/>
  <c r="K28" i="8"/>
  <c r="Q32" i="11"/>
  <c r="E18" i="12"/>
  <c r="D18" i="3" s="1"/>
  <c r="S33" i="11"/>
  <c r="S25" i="11"/>
  <c r="S17" i="11"/>
  <c r="S9" i="11"/>
  <c r="O36" i="11"/>
  <c r="O28" i="11"/>
  <c r="O20" i="11"/>
  <c r="O12" i="11"/>
  <c r="K31" i="11"/>
  <c r="K23" i="11"/>
  <c r="K15" i="11"/>
  <c r="G10" i="11"/>
  <c r="G18" i="11"/>
  <c r="G26" i="11"/>
  <c r="G34" i="11"/>
  <c r="S31" i="11"/>
  <c r="S23" i="11"/>
  <c r="S15" i="11"/>
  <c r="O34" i="11"/>
  <c r="O26" i="11"/>
  <c r="O18" i="11"/>
  <c r="O10" i="11"/>
  <c r="K37" i="11"/>
  <c r="K29" i="11"/>
  <c r="K21" i="11"/>
  <c r="K13" i="11"/>
  <c r="G12" i="11"/>
  <c r="G20" i="11"/>
  <c r="G28" i="11"/>
  <c r="G36" i="11"/>
  <c r="S35" i="11"/>
  <c r="S24" i="11"/>
  <c r="S13" i="11"/>
  <c r="O35" i="11"/>
  <c r="O24" i="11"/>
  <c r="O14" i="11"/>
  <c r="K35" i="11"/>
  <c r="K25" i="11"/>
  <c r="K14" i="11"/>
  <c r="G11" i="11"/>
  <c r="G22" i="11"/>
  <c r="G32" i="11"/>
  <c r="S32" i="11"/>
  <c r="S21" i="11"/>
  <c r="S11" i="11"/>
  <c r="O32" i="11"/>
  <c r="O22" i="11"/>
  <c r="O11" i="11"/>
  <c r="K33" i="11"/>
  <c r="K22" i="11"/>
  <c r="K11" i="11"/>
  <c r="G14" i="11"/>
  <c r="G24" i="11"/>
  <c r="G35" i="11"/>
  <c r="S29" i="11"/>
  <c r="S16" i="11"/>
  <c r="O30" i="11"/>
  <c r="O16" i="11"/>
  <c r="K30" i="11"/>
  <c r="K17" i="11"/>
  <c r="G19" i="11"/>
  <c r="G33" i="11"/>
  <c r="S28" i="11"/>
  <c r="S14" i="11"/>
  <c r="O29" i="11"/>
  <c r="O15" i="11"/>
  <c r="K28" i="11"/>
  <c r="K16" i="11"/>
  <c r="G21" i="11"/>
  <c r="G37" i="11"/>
  <c r="S30" i="11"/>
  <c r="S10" i="11"/>
  <c r="O37" i="11"/>
  <c r="O17" i="11"/>
  <c r="K20" i="11"/>
  <c r="G9" i="11"/>
  <c r="G29" i="11"/>
  <c r="S26" i="11"/>
  <c r="O31" i="11"/>
  <c r="O9" i="11"/>
  <c r="K36" i="11"/>
  <c r="G15" i="11"/>
  <c r="G31" i="11"/>
  <c r="S27" i="11"/>
  <c r="S8" i="11"/>
  <c r="O33" i="11"/>
  <c r="O13" i="11"/>
  <c r="K19" i="11"/>
  <c r="G13" i="11"/>
  <c r="G30" i="11"/>
  <c r="K18" i="11"/>
  <c r="Q14" i="2"/>
  <c r="M12" i="2"/>
  <c r="I10" i="2"/>
  <c r="E16" i="2"/>
  <c r="Q15" i="2"/>
  <c r="M13" i="2"/>
  <c r="I11" i="2"/>
  <c r="E9" i="2"/>
  <c r="E8" i="2"/>
  <c r="S23" i="5"/>
  <c r="R11" i="3" s="1"/>
  <c r="E10" i="2"/>
  <c r="Q10" i="2"/>
  <c r="H16" i="4"/>
  <c r="J16" i="4"/>
  <c r="Z16" i="4" s="1"/>
  <c r="N12" i="4"/>
  <c r="P11" i="4"/>
  <c r="E23" i="5"/>
  <c r="D11" i="3" s="1"/>
  <c r="E38" i="7"/>
  <c r="E28" i="7"/>
  <c r="E17" i="7"/>
  <c r="I15" i="7"/>
  <c r="M11" i="7"/>
  <c r="M27" i="7"/>
  <c r="M40" i="7"/>
  <c r="Q27" i="7"/>
  <c r="Q40" i="7"/>
  <c r="G23" i="7"/>
  <c r="K12" i="7"/>
  <c r="K27" i="7"/>
  <c r="O30" i="7"/>
  <c r="S21" i="7"/>
  <c r="G31" i="8"/>
  <c r="G12" i="8"/>
  <c r="K29" i="8"/>
  <c r="O20" i="8"/>
  <c r="S14" i="8"/>
  <c r="E29" i="11"/>
  <c r="I25" i="11"/>
  <c r="M17" i="11"/>
  <c r="Q36" i="11"/>
  <c r="G16" i="11"/>
  <c r="K9" i="11"/>
  <c r="S18" i="11"/>
  <c r="O9" i="12"/>
  <c r="G16" i="2"/>
  <c r="I15" i="2"/>
  <c r="K14" i="2"/>
  <c r="Y14" i="2" s="1"/>
  <c r="M11" i="2"/>
  <c r="O10" i="2"/>
  <c r="Q9" i="2"/>
  <c r="F16" i="4"/>
  <c r="H15" i="4"/>
  <c r="J15" i="4"/>
  <c r="L12" i="4"/>
  <c r="P10" i="4"/>
  <c r="T16" i="4"/>
  <c r="E38" i="6"/>
  <c r="E28" i="6"/>
  <c r="Y28" i="6" s="1"/>
  <c r="E16" i="6"/>
  <c r="Y16" i="6" s="1"/>
  <c r="I11" i="6"/>
  <c r="I21" i="6"/>
  <c r="I33" i="6"/>
  <c r="I43" i="6"/>
  <c r="M15" i="6"/>
  <c r="Y15" i="6" s="1"/>
  <c r="M27" i="6"/>
  <c r="M37" i="6"/>
  <c r="Q9" i="6"/>
  <c r="Q21" i="6"/>
  <c r="Y21" i="6" s="1"/>
  <c r="Q31" i="6"/>
  <c r="Y31" i="6" s="1"/>
  <c r="Q41" i="6"/>
  <c r="E37" i="7"/>
  <c r="Y37" i="7" s="1"/>
  <c r="E27" i="7"/>
  <c r="Y27" i="7" s="1"/>
  <c r="E16" i="7"/>
  <c r="I16" i="7"/>
  <c r="I32" i="7"/>
  <c r="M12" i="7"/>
  <c r="M28" i="7"/>
  <c r="Q28" i="7"/>
  <c r="G37" i="7"/>
  <c r="G22" i="7"/>
  <c r="K13" i="7"/>
  <c r="K28" i="7"/>
  <c r="O13" i="7"/>
  <c r="O38" i="7"/>
  <c r="S25" i="7"/>
  <c r="G30" i="8"/>
  <c r="G10" i="8"/>
  <c r="K31" i="8"/>
  <c r="O25" i="8"/>
  <c r="S15" i="8"/>
  <c r="E37" i="10"/>
  <c r="E14" i="10"/>
  <c r="I26" i="10"/>
  <c r="M26" i="10"/>
  <c r="Q22" i="10"/>
  <c r="E25" i="11"/>
  <c r="Y25" i="11" s="1"/>
  <c r="I28" i="11"/>
  <c r="M18" i="11"/>
  <c r="Q37" i="11"/>
  <c r="G8" i="11"/>
  <c r="K10" i="11"/>
  <c r="O27" i="11"/>
  <c r="S19" i="11"/>
  <c r="G46" i="6"/>
  <c r="F12" i="3" s="1"/>
  <c r="S12" i="12"/>
  <c r="O14" i="12"/>
  <c r="K10" i="12"/>
  <c r="G13" i="12"/>
  <c r="S10" i="12"/>
  <c r="O12" i="12"/>
  <c r="K16" i="12"/>
  <c r="G15" i="12"/>
  <c r="S17" i="12"/>
  <c r="O17" i="12"/>
  <c r="G9" i="12"/>
  <c r="S15" i="12"/>
  <c r="O15" i="12"/>
  <c r="K15" i="12"/>
  <c r="G10" i="12"/>
  <c r="S16" i="12"/>
  <c r="Y16" i="12" s="1"/>
  <c r="O11" i="12"/>
  <c r="K11" i="12"/>
  <c r="G8" i="12"/>
  <c r="S14" i="12"/>
  <c r="O10" i="12"/>
  <c r="K9" i="12"/>
  <c r="S13" i="12"/>
  <c r="K17" i="12"/>
  <c r="G16" i="12"/>
  <c r="S9" i="12"/>
  <c r="Y9" i="12" s="1"/>
  <c r="K13" i="12"/>
  <c r="S11" i="12"/>
  <c r="K14" i="12"/>
  <c r="G17" i="12"/>
  <c r="R16" i="4"/>
  <c r="N14" i="4"/>
  <c r="J12" i="4"/>
  <c r="F9" i="4"/>
  <c r="F8" i="4"/>
  <c r="R9" i="4"/>
  <c r="N15" i="4"/>
  <c r="J13" i="4"/>
  <c r="F10" i="4"/>
  <c r="M38" i="8"/>
  <c r="L14" i="3" s="1"/>
  <c r="G16" i="8"/>
  <c r="S11" i="8"/>
  <c r="E15" i="1"/>
  <c r="D8" i="3" s="1"/>
  <c r="F15" i="4"/>
  <c r="H14" i="4"/>
  <c r="J14" i="4"/>
  <c r="L11" i="4"/>
  <c r="N10" i="4"/>
  <c r="R8" i="4"/>
  <c r="T15" i="4"/>
  <c r="E36" i="7"/>
  <c r="Y36" i="7" s="1"/>
  <c r="E26" i="7"/>
  <c r="E12" i="7"/>
  <c r="I17" i="7"/>
  <c r="I33" i="7"/>
  <c r="M13" i="7"/>
  <c r="M29" i="7"/>
  <c r="Q14" i="7"/>
  <c r="Q29" i="7"/>
  <c r="G29" i="8"/>
  <c r="K12" i="8"/>
  <c r="K33" i="8"/>
  <c r="Y33" i="8" s="1"/>
  <c r="O29" i="8"/>
  <c r="S16" i="8"/>
  <c r="E21" i="11"/>
  <c r="I32" i="11"/>
  <c r="M22" i="11"/>
  <c r="Q12" i="11"/>
  <c r="K12" i="11"/>
  <c r="S20" i="11"/>
  <c r="G14" i="12"/>
  <c r="O16" i="12"/>
  <c r="E15" i="2"/>
  <c r="I13" i="2"/>
  <c r="Y13" i="2" s="1"/>
  <c r="M9" i="2"/>
  <c r="Q8" i="2"/>
  <c r="F14" i="4"/>
  <c r="H13" i="4"/>
  <c r="J11" i="4"/>
  <c r="L10" i="4"/>
  <c r="P8" i="4"/>
  <c r="R15" i="4"/>
  <c r="T14" i="4"/>
  <c r="E9" i="6"/>
  <c r="Y9" i="6" s="1"/>
  <c r="E36" i="6"/>
  <c r="Y36" i="6" s="1"/>
  <c r="E24" i="6"/>
  <c r="E14" i="6"/>
  <c r="I13" i="6"/>
  <c r="Y13" i="6" s="1"/>
  <c r="I25" i="6"/>
  <c r="I35" i="6"/>
  <c r="I45" i="6"/>
  <c r="Y45" i="6" s="1"/>
  <c r="M19" i="6"/>
  <c r="M29" i="6"/>
  <c r="Y29" i="6" s="1"/>
  <c r="M39" i="6"/>
  <c r="Q13" i="6"/>
  <c r="Q23" i="6"/>
  <c r="Q33" i="6"/>
  <c r="Q45" i="6"/>
  <c r="E35" i="7"/>
  <c r="E25" i="7"/>
  <c r="E11" i="7"/>
  <c r="I18" i="7"/>
  <c r="I34" i="7"/>
  <c r="Y34" i="7" s="1"/>
  <c r="M17" i="7"/>
  <c r="M30" i="7"/>
  <c r="Q15" i="7"/>
  <c r="Q30" i="7"/>
  <c r="G35" i="7"/>
  <c r="G15" i="7"/>
  <c r="K17" i="7"/>
  <c r="K35" i="7"/>
  <c r="O17" i="7"/>
  <c r="S32" i="7"/>
  <c r="G28" i="8"/>
  <c r="K17" i="8"/>
  <c r="K34" i="8"/>
  <c r="O30" i="8"/>
  <c r="Y30" i="8" s="1"/>
  <c r="S24" i="8"/>
  <c r="E34" i="10"/>
  <c r="E11" i="10"/>
  <c r="I39" i="10"/>
  <c r="Y39" i="10" s="1"/>
  <c r="M34" i="10"/>
  <c r="Q34" i="10"/>
  <c r="E19" i="11"/>
  <c r="M24" i="11"/>
  <c r="Q16" i="11"/>
  <c r="K24" i="11"/>
  <c r="S22" i="11"/>
  <c r="G12" i="12"/>
  <c r="Y12" i="12" s="1"/>
  <c r="S8" i="12"/>
  <c r="Y8" i="12" s="1"/>
  <c r="M15" i="1"/>
  <c r="L8" i="3" s="1"/>
  <c r="O15" i="1"/>
  <c r="N8" i="3" s="1"/>
  <c r="M23" i="5"/>
  <c r="L11" i="3" s="1"/>
  <c r="S46" i="6"/>
  <c r="R12" i="3" s="1"/>
  <c r="I38" i="8"/>
  <c r="H14" i="3" s="1"/>
  <c r="I18" i="12"/>
  <c r="H18" i="3" s="1"/>
  <c r="Q38" i="8"/>
  <c r="P14" i="3" s="1"/>
  <c r="S37" i="10"/>
  <c r="S29" i="10"/>
  <c r="S21" i="10"/>
  <c r="S13" i="10"/>
  <c r="O37" i="10"/>
  <c r="O29" i="10"/>
  <c r="O21" i="10"/>
  <c r="O13" i="10"/>
  <c r="K37" i="10"/>
  <c r="K29" i="10"/>
  <c r="K21" i="10"/>
  <c r="K13" i="10"/>
  <c r="G36" i="10"/>
  <c r="G14" i="10"/>
  <c r="G22" i="10"/>
  <c r="G30" i="10"/>
  <c r="S35" i="10"/>
  <c r="S27" i="10"/>
  <c r="S19" i="10"/>
  <c r="S11" i="10"/>
  <c r="O35" i="10"/>
  <c r="O27" i="10"/>
  <c r="O19" i="10"/>
  <c r="O11" i="10"/>
  <c r="K35" i="10"/>
  <c r="K27" i="10"/>
  <c r="K19" i="10"/>
  <c r="K11" i="10"/>
  <c r="G38" i="10"/>
  <c r="G16" i="10"/>
  <c r="G24" i="10"/>
  <c r="G32" i="10"/>
  <c r="S12" i="14"/>
  <c r="O14" i="14"/>
  <c r="K16" i="14"/>
  <c r="Y16" i="14" s="1"/>
  <c r="K8" i="14"/>
  <c r="G17" i="14"/>
  <c r="Y17" i="14" s="1"/>
  <c r="S10" i="14"/>
  <c r="Y10" i="14" s="1"/>
  <c r="O12" i="14"/>
  <c r="K14" i="14"/>
  <c r="Y14" i="14" s="1"/>
  <c r="G11" i="14"/>
  <c r="Y11" i="14" s="1"/>
  <c r="G8" i="14"/>
  <c r="K60" i="13"/>
  <c r="J20" i="3" s="1"/>
  <c r="S60" i="13"/>
  <c r="R20" i="3" s="1"/>
  <c r="E38" i="8"/>
  <c r="D14" i="3" s="1"/>
  <c r="M60" i="13"/>
  <c r="L20" i="3" s="1"/>
  <c r="X41" i="7"/>
  <c r="W13" i="3" s="1"/>
  <c r="X23" i="5"/>
  <c r="W11" i="3" s="1"/>
  <c r="I23" i="5"/>
  <c r="H11" i="3" s="1"/>
  <c r="X17" i="2"/>
  <c r="W9" i="3" s="1"/>
  <c r="X15" i="1"/>
  <c r="W8" i="3" s="1"/>
  <c r="X60" i="13"/>
  <c r="W20" i="3" s="1"/>
  <c r="X18" i="12"/>
  <c r="W18" i="3" s="1"/>
  <c r="X40" i="10"/>
  <c r="W16" i="3" s="1"/>
  <c r="X38" i="8"/>
  <c r="W14" i="3" s="1"/>
  <c r="X46" i="6"/>
  <c r="W12" i="3" s="1"/>
  <c r="G23" i="5"/>
  <c r="F11" i="3" s="1"/>
  <c r="Y17" i="4"/>
  <c r="W10" i="3" s="1"/>
  <c r="Y30" i="7" l="1"/>
  <c r="Y12" i="14"/>
  <c r="Y15" i="12"/>
  <c r="Y14" i="12"/>
  <c r="Y10" i="12"/>
  <c r="Y17" i="12"/>
  <c r="Y17" i="11"/>
  <c r="Y11" i="11"/>
  <c r="Y8" i="11"/>
  <c r="Y34" i="10"/>
  <c r="Y33" i="10"/>
  <c r="Y26" i="10"/>
  <c r="Y20" i="8"/>
  <c r="Y37" i="8"/>
  <c r="Y10" i="8"/>
  <c r="Y24" i="8"/>
  <c r="Y31" i="8"/>
  <c r="Y13" i="8"/>
  <c r="Y25" i="7"/>
  <c r="Y24" i="7"/>
  <c r="Y14" i="7"/>
  <c r="Y23" i="7"/>
  <c r="Y10" i="6"/>
  <c r="Y41" i="6"/>
  <c r="Y42" i="6"/>
  <c r="Y23" i="6"/>
  <c r="Z9" i="4"/>
  <c r="Y8" i="2"/>
  <c r="Y35" i="10"/>
  <c r="Y21" i="10"/>
  <c r="Y31" i="10"/>
  <c r="Y18" i="10"/>
  <c r="Y24" i="10"/>
  <c r="Y12" i="10"/>
  <c r="Y29" i="8"/>
  <c r="Y22" i="8"/>
  <c r="Y21" i="8"/>
  <c r="Y26" i="8"/>
  <c r="Y8" i="8"/>
  <c r="Y15" i="8"/>
  <c r="Y27" i="8"/>
  <c r="Y14" i="8"/>
  <c r="Y24" i="6"/>
  <c r="Y33" i="6"/>
  <c r="Y27" i="6"/>
  <c r="Y19" i="6"/>
  <c r="Z8" i="4"/>
  <c r="Z13" i="4"/>
  <c r="Z15" i="4"/>
  <c r="Y11" i="2"/>
  <c r="Y9" i="2"/>
  <c r="Y8" i="14"/>
  <c r="Y15" i="11"/>
  <c r="Y23" i="11"/>
  <c r="Y13" i="11"/>
  <c r="Y9" i="11"/>
  <c r="Y22" i="11"/>
  <c r="Y27" i="11"/>
  <c r="Y31" i="11"/>
  <c r="Y34" i="11"/>
  <c r="Y21" i="11"/>
  <c r="Y27" i="10"/>
  <c r="Y29" i="10"/>
  <c r="Y13" i="10"/>
  <c r="Y11" i="10"/>
  <c r="Y19" i="10"/>
  <c r="Y37" i="10"/>
  <c r="Y16" i="10"/>
  <c r="Y20" i="10"/>
  <c r="Y15" i="10"/>
  <c r="Y28" i="8"/>
  <c r="Y34" i="8"/>
  <c r="Y16" i="8"/>
  <c r="Y12" i="8"/>
  <c r="Y9" i="8"/>
  <c r="Y11" i="8"/>
  <c r="Y17" i="8"/>
  <c r="Y32" i="8"/>
  <c r="Y9" i="7"/>
  <c r="Y21" i="7"/>
  <c r="Y33" i="7"/>
  <c r="Y31" i="7"/>
  <c r="Y13" i="7"/>
  <c r="Y16" i="7"/>
  <c r="Y10" i="7"/>
  <c r="Y11" i="7"/>
  <c r="Y12" i="7"/>
  <c r="Y26" i="7"/>
  <c r="Y19" i="7"/>
  <c r="Y17" i="7"/>
  <c r="Y20" i="7"/>
  <c r="Y18" i="7"/>
  <c r="Y32" i="7"/>
  <c r="Y38" i="6"/>
  <c r="Y14" i="6"/>
  <c r="Y11" i="6"/>
  <c r="Y43" i="6"/>
  <c r="Y35" i="6"/>
  <c r="Z10" i="4"/>
  <c r="Z14" i="4"/>
  <c r="Z12" i="4"/>
  <c r="Y15" i="2"/>
  <c r="Y12" i="11"/>
  <c r="Y10" i="11"/>
  <c r="Y32" i="11"/>
  <c r="Y35" i="11"/>
  <c r="Y37" i="11"/>
  <c r="Y28" i="11"/>
  <c r="Y26" i="11"/>
  <c r="Y33" i="11"/>
  <c r="Y16" i="11"/>
  <c r="Y20" i="11"/>
  <c r="Y18" i="11"/>
  <c r="Y19" i="11"/>
  <c r="Y24" i="11"/>
  <c r="Y29" i="11"/>
  <c r="Y14" i="11"/>
  <c r="Y30" i="11"/>
  <c r="Y36" i="11"/>
  <c r="Y38" i="10"/>
  <c r="Y22" i="10"/>
  <c r="Y30" i="10"/>
  <c r="Y32" i="10"/>
  <c r="Y14" i="10"/>
  <c r="Y15" i="7"/>
  <c r="Y39" i="7"/>
  <c r="Y28" i="7"/>
  <c r="Y40" i="7"/>
  <c r="Y35" i="7"/>
  <c r="Y29" i="7"/>
  <c r="Y38" i="7"/>
  <c r="Y22" i="7"/>
  <c r="Z11" i="4"/>
  <c r="Y16" i="2"/>
  <c r="Y10" i="2"/>
  <c r="O18" i="14"/>
  <c r="N19" i="3" s="1"/>
  <c r="Y41" i="9"/>
  <c r="X15" i="3" s="1"/>
  <c r="K18" i="14"/>
  <c r="J19" i="3" s="1"/>
  <c r="G18" i="14"/>
  <c r="F19" i="3" s="1"/>
  <c r="S18" i="14"/>
  <c r="R19" i="3" s="1"/>
  <c r="K38" i="11"/>
  <c r="J17" i="3" s="1"/>
  <c r="I38" i="11"/>
  <c r="H17" i="3" s="1"/>
  <c r="O38" i="11"/>
  <c r="N17" i="3" s="1"/>
  <c r="G38" i="11"/>
  <c r="F17" i="3" s="1"/>
  <c r="S38" i="11"/>
  <c r="R17" i="3" s="1"/>
  <c r="M38" i="11"/>
  <c r="L17" i="3" s="1"/>
  <c r="Q38" i="11"/>
  <c r="P17" i="3" s="1"/>
  <c r="E38" i="11"/>
  <c r="D17" i="3" s="1"/>
  <c r="W24" i="3"/>
  <c r="K17" i="2"/>
  <c r="J9" i="3" s="1"/>
  <c r="S40" i="10"/>
  <c r="R16" i="3" s="1"/>
  <c r="K18" i="12"/>
  <c r="J18" i="3" s="1"/>
  <c r="S18" i="12"/>
  <c r="R18" i="3" s="1"/>
  <c r="G40" i="10"/>
  <c r="F16" i="3" s="1"/>
  <c r="O40" i="10"/>
  <c r="N16" i="3" s="1"/>
  <c r="M40" i="10"/>
  <c r="L16" i="3" s="1"/>
  <c r="I40" i="10"/>
  <c r="H16" i="3" s="1"/>
  <c r="E40" i="10"/>
  <c r="D16" i="3" s="1"/>
  <c r="K38" i="8"/>
  <c r="J14" i="3" s="1"/>
  <c r="S41" i="7"/>
  <c r="R13" i="3" s="1"/>
  <c r="I41" i="7"/>
  <c r="H13" i="3" s="1"/>
  <c r="M41" i="7"/>
  <c r="L13" i="3" s="1"/>
  <c r="I46" i="6"/>
  <c r="H12" i="3" s="1"/>
  <c r="H17" i="4"/>
  <c r="F10" i="3" s="1"/>
  <c r="L17" i="4"/>
  <c r="J10" i="3" s="1"/>
  <c r="R17" i="4"/>
  <c r="P10" i="3" s="1"/>
  <c r="N17" i="4"/>
  <c r="L10" i="3" s="1"/>
  <c r="O17" i="2"/>
  <c r="N9" i="3" s="1"/>
  <c r="G17" i="2"/>
  <c r="F9" i="3" s="1"/>
  <c r="I17" i="2"/>
  <c r="H9" i="3" s="1"/>
  <c r="M17" i="2"/>
  <c r="L9" i="3" s="1"/>
  <c r="M46" i="6"/>
  <c r="L12" i="3" s="1"/>
  <c r="Q46" i="6"/>
  <c r="P12" i="3" s="1"/>
  <c r="Q41" i="7"/>
  <c r="P13" i="3" s="1"/>
  <c r="O18" i="12"/>
  <c r="N18" i="3" s="1"/>
  <c r="K40" i="10"/>
  <c r="J16" i="3" s="1"/>
  <c r="E46" i="6"/>
  <c r="D12" i="3" s="1"/>
  <c r="Q17" i="2"/>
  <c r="P9" i="3" s="1"/>
  <c r="E41" i="7"/>
  <c r="D13" i="3" s="1"/>
  <c r="O38" i="8"/>
  <c r="N14" i="3" s="1"/>
  <c r="G18" i="12"/>
  <c r="F18" i="3" s="1"/>
  <c r="K41" i="7"/>
  <c r="J13" i="3" s="1"/>
  <c r="T17" i="4"/>
  <c r="R10" i="3" s="1"/>
  <c r="G41" i="7"/>
  <c r="F13" i="3" s="1"/>
  <c r="Q40" i="10"/>
  <c r="P16" i="3" s="1"/>
  <c r="F17" i="4"/>
  <c r="D10" i="3" s="1"/>
  <c r="G38" i="8"/>
  <c r="F14" i="3" s="1"/>
  <c r="P17" i="4"/>
  <c r="N10" i="3" s="1"/>
  <c r="E17" i="2"/>
  <c r="D9" i="3" s="1"/>
  <c r="J17" i="4"/>
  <c r="H10" i="3" s="1"/>
  <c r="S38" i="8"/>
  <c r="R14" i="3" s="1"/>
  <c r="O41" i="7"/>
  <c r="N13" i="3" s="1"/>
  <c r="S17" i="2"/>
  <c r="R9" i="3" s="1"/>
  <c r="Y23" i="5"/>
  <c r="X11" i="3" s="1"/>
  <c r="Y15" i="1"/>
  <c r="X8" i="3" s="1"/>
  <c r="Y60" i="13"/>
  <c r="X20" i="3" s="1"/>
  <c r="F24" i="3" l="1"/>
  <c r="R24" i="3"/>
  <c r="J24" i="3"/>
  <c r="N24" i="3"/>
  <c r="L24" i="3"/>
  <c r="D24" i="3"/>
  <c r="H24" i="3"/>
  <c r="Y18" i="14"/>
  <c r="X19" i="3" s="1"/>
  <c r="P24" i="3"/>
  <c r="Y38" i="11"/>
  <c r="X17" i="3" s="1"/>
  <c r="Z17" i="4"/>
  <c r="X10" i="3" s="1"/>
  <c r="Y18" i="12"/>
  <c r="X18" i="3" s="1"/>
  <c r="Y40" i="10"/>
  <c r="X16" i="3" s="1"/>
  <c r="Y38" i="8"/>
  <c r="X14" i="3" s="1"/>
  <c r="Y41" i="7"/>
  <c r="X13" i="3" s="1"/>
  <c r="Y46" i="6"/>
  <c r="X12" i="3" s="1"/>
  <c r="Y17" i="2"/>
  <c r="X9" i="3" s="1"/>
  <c r="X24" i="3" l="1"/>
</calcChain>
</file>

<file path=xl/sharedStrings.xml><?xml version="1.0" encoding="utf-8"?>
<sst xmlns="http://schemas.openxmlformats.org/spreadsheetml/2006/main" count="990" uniqueCount="738">
  <si>
    <t>Conara</t>
  </si>
  <si>
    <t>Comuna</t>
  </si>
  <si>
    <t>Educación</t>
  </si>
  <si>
    <t>Salud</t>
  </si>
  <si>
    <t>Cementerio</t>
  </si>
  <si>
    <t>Atención de Menores</t>
  </si>
  <si>
    <t xml:space="preserve">Nº Personas 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</si>
  <si>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</si>
  <si>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</si>
  <si>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</si>
  <si>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</si>
  <si>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</si>
  <si>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</si>
  <si>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</si>
  <si>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</si>
  <si>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</si>
  <si>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</si>
  <si>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</si>
  <si>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TOTALES</t>
  </si>
  <si>
    <t>NIVEL NACIONAL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</si>
  <si>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</si>
  <si>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</si>
  <si>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</si>
  <si>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</si>
  <si>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</si>
  <si>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</si>
  <si>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</si>
  <si>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</si>
  <si>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</si>
  <si>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</si>
  <si>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</si>
  <si>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Copiapó</t>
  </si>
  <si>
    <t>Caldera</t>
  </si>
  <si>
    <t>Tierra Amarilla</t>
  </si>
  <si>
    <t>Vallenar</t>
  </si>
  <si>
    <t>Freirina</t>
  </si>
  <si>
    <t>Huasco</t>
  </si>
  <si>
    <t>Alto del Carmen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</si>
  <si>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</si>
  <si>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</si>
  <si>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</si>
  <si>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</si>
  <si>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</si>
  <si>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</si>
  <si>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</si>
  <si>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</si>
  <si>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</si>
  <si>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</si>
  <si>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</si>
  <si>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</si>
  <si>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</si>
  <si>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Fernández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</si>
  <si>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</si>
  <si>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</si>
  <si>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</si>
  <si>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</si>
  <si>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</si>
  <si>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</si>
  <si>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</si>
  <si>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</si>
  <si>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</si>
  <si>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</si>
  <si>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</si>
  <si>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</si>
  <si>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</si>
  <si>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</si>
  <si>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</si>
  <si>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</si>
  <si>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</si>
  <si>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</si>
  <si>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</si>
  <si>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Llay 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</si>
  <si>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</si>
  <si>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</si>
  <si>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</si>
  <si>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</si>
  <si>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</si>
  <si>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</si>
  <si>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</si>
  <si>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</si>
  <si>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</si>
  <si>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</si>
  <si>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</si>
  <si>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</si>
  <si>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</si>
  <si>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</si>
  <si>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</si>
  <si>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</si>
  <si>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</si>
  <si>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</si>
  <si>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</si>
  <si>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</si>
  <si>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</si>
  <si>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</si>
  <si>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</si>
  <si>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</si>
  <si>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</si>
  <si>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</si>
  <si>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</si>
  <si>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</si>
  <si>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</si>
  <si>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</si>
  <si>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</si>
  <si>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</si>
  <si>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</si>
  <si>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</si>
  <si>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</si>
  <si>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</si>
  <si>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</si>
  <si>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</si>
  <si>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</si>
  <si>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</si>
  <si>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</si>
  <si>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</si>
  <si>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</si>
  <si>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Hualañé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</si>
  <si>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</si>
  <si>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</si>
  <si>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</si>
  <si>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</si>
  <si>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</si>
  <si>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</si>
  <si>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</si>
  <si>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</si>
  <si>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</si>
  <si>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</si>
  <si>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</si>
  <si>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</si>
  <si>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</si>
  <si>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</si>
  <si>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</si>
  <si>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</si>
  <si>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</si>
  <si>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</si>
  <si>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</si>
  <si>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</si>
  <si>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</si>
  <si>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</si>
  <si>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</si>
  <si>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</si>
  <si>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</si>
  <si>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</si>
  <si>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</si>
  <si>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</si>
  <si>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</si>
  <si>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</si>
  <si>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Trehuaco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</si>
  <si>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</si>
  <si>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</si>
  <si>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</si>
  <si>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</si>
  <si>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</si>
  <si>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</si>
  <si>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</si>
  <si>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</si>
  <si>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</si>
  <si>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</si>
  <si>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Ranquil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</si>
  <si>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</si>
  <si>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</si>
  <si>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</si>
  <si>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</si>
  <si>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</si>
  <si>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</si>
  <si>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</si>
  <si>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</si>
  <si>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</si>
  <si>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</si>
  <si>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</si>
  <si>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</si>
  <si>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</si>
  <si>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</si>
  <si>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</si>
  <si>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</si>
  <si>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</si>
  <si>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Alamos</t>
  </si>
  <si>
    <t>Cañete</t>
  </si>
  <si>
    <t>Contulmo</t>
  </si>
  <si>
    <t>Tirua</t>
  </si>
  <si>
    <t>Los Angeles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</si>
  <si>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</si>
  <si>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</si>
  <si>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</si>
  <si>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</si>
  <si>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</si>
  <si>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</si>
  <si>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</si>
  <si>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</si>
  <si>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</si>
  <si>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</si>
  <si>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</si>
  <si>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</si>
  <si>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</si>
  <si>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La Serena</t>
  </si>
  <si>
    <t>La Higuera</t>
  </si>
  <si>
    <t>Coquimbo</t>
  </si>
  <si>
    <t>Andacollo</t>
  </si>
  <si>
    <t>Vicuña</t>
  </si>
  <si>
    <t>Paihuano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</si>
  <si>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</si>
  <si>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</si>
  <si>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</si>
  <si>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</si>
  <si>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</si>
  <si>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</si>
  <si>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</si>
  <si>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</si>
  <si>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</si>
  <si>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</si>
  <si>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</si>
  <si>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</si>
  <si>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</si>
  <si>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</si>
  <si>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</si>
  <si>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</si>
  <si>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</si>
  <si>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</si>
  <si>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</si>
  <si>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</si>
  <si>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</si>
  <si>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</si>
  <si>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</si>
  <si>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</si>
  <si>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</si>
  <si>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</si>
  <si>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</si>
  <si>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</si>
  <si>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</si>
  <si>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</si>
  <si>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</si>
  <si>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</si>
  <si>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</si>
  <si>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</si>
  <si>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</si>
  <si>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</si>
  <si>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</si>
  <si>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</si>
  <si>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</si>
  <si>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</si>
  <si>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</si>
  <si>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</si>
  <si>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</si>
  <si>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</si>
  <si>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</si>
  <si>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</si>
  <si>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</si>
  <si>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</si>
  <si>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</si>
  <si>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</si>
  <si>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</si>
  <si>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</si>
  <si>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</si>
  <si>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</si>
  <si>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</si>
  <si>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</si>
  <si>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</si>
  <si>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</si>
  <si>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</si>
  <si>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</si>
  <si>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</si>
  <si>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</si>
  <si>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</si>
  <si>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</si>
  <si>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</si>
  <si>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</si>
  <si>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</si>
  <si>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</si>
  <si>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</si>
  <si>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</si>
  <si>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</si>
  <si>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</si>
  <si>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Quellón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</si>
  <si>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</si>
  <si>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</si>
  <si>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</si>
  <si>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</si>
  <si>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</si>
  <si>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</si>
  <si>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</si>
  <si>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Hualaihue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</si>
  <si>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</si>
  <si>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</si>
  <si>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</si>
  <si>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</si>
  <si>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</si>
  <si>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</si>
  <si>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</si>
  <si>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</si>
  <si>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O'higgins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</si>
  <si>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</si>
  <si>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</si>
  <si>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</si>
  <si>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</si>
  <si>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</si>
  <si>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</si>
  <si>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</si>
  <si>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</si>
  <si>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</si>
  <si>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</si>
  <si>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</si>
  <si>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</si>
  <si>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</si>
  <si>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</si>
  <si>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</si>
  <si>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</si>
  <si>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</si>
  <si>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</si>
  <si>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</si>
  <si>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</si>
  <si>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</si>
  <si>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</si>
  <si>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</si>
  <si>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</si>
  <si>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</si>
  <si>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</si>
  <si>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</si>
  <si>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</si>
  <si>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</si>
  <si>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</si>
  <si>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</si>
  <si>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</si>
  <si>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</si>
  <si>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</si>
  <si>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</si>
  <si>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</si>
  <si>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</si>
  <si>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</si>
  <si>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</si>
  <si>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</si>
  <si>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</si>
  <si>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</si>
  <si>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</si>
  <si>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</si>
  <si>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</si>
  <si>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</si>
  <si>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</si>
  <si>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 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</si>
  <si>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</si>
  <si>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</si>
  <si>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</si>
  <si>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</si>
  <si>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</si>
  <si>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</si>
  <si>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</si>
  <si>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</si>
  <si>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</si>
  <si>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</si>
  <si>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</si>
  <si>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</si>
  <si>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</si>
  <si>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</si>
  <si>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</si>
  <si>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</si>
  <si>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</si>
  <si>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Región</t>
  </si>
  <si>
    <t xml:space="preserve">Totales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</si>
  <si>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</si>
  <si>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</si>
  <si>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</si>
  <si>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</si>
  <si>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</si>
  <si>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</si>
  <si>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</si>
  <si>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</si>
  <si>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</si>
  <si>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</si>
  <si>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</si>
  <si>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</si>
  <si>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$</t>
  </si>
  <si>
    <t>Tramo Inferior</t>
  </si>
  <si>
    <t>Tramo Superior</t>
  </si>
  <si>
    <t xml:space="preserve"> </t>
  </si>
  <si>
    <t>XIII</t>
  </si>
  <si>
    <t>XIV</t>
  </si>
  <si>
    <t>XV</t>
  </si>
  <si>
    <t>XVI</t>
  </si>
  <si>
    <t>Tarapacá</t>
  </si>
  <si>
    <t>Atacama</t>
  </si>
  <si>
    <t>Lib. Gral Bernardo O´Higgns</t>
  </si>
  <si>
    <t>Bio Bio</t>
  </si>
  <si>
    <t>Araucanía</t>
  </si>
  <si>
    <t>Aisén del Gral Carlos I.del Campo</t>
  </si>
  <si>
    <t>Magallanes y de la Antártica Chilena</t>
  </si>
  <si>
    <t>Metropolitana</t>
  </si>
  <si>
    <t>Los Ríos</t>
  </si>
  <si>
    <t>Arica y Parinacota</t>
  </si>
  <si>
    <t>Ñuble</t>
  </si>
  <si>
    <t>REGIÓN DE TARAPACÁ I</t>
  </si>
  <si>
    <t>REGIÓN DE ANTOFAGASTA II</t>
  </si>
  <si>
    <t>REGIÓN DE ATACAMA III</t>
  </si>
  <si>
    <t>REGIÓN DE COQUIMBO IV</t>
  </si>
  <si>
    <t>REGIÓN DEL LIBERTADOR GENERAL BERNARDO O'HIGGINS VI</t>
  </si>
  <si>
    <t>REGIÓN DEL MAULE VII</t>
  </si>
  <si>
    <t>REGIÓN DEL BIO BIO VIII</t>
  </si>
  <si>
    <t>REGIÓN DE LOS LAGOS X</t>
  </si>
  <si>
    <t>REGIÓN DE LOS RÍOS XIV</t>
  </si>
  <si>
    <t>REGIÓN DE ARICA Y PARINACOTA XV</t>
  </si>
  <si>
    <t>REGIÓN DE ÑUBLE XVI</t>
  </si>
  <si>
    <t>01101</t>
  </si>
  <si>
    <t>01401</t>
  </si>
  <si>
    <t>01402</t>
  </si>
  <si>
    <t>01107</t>
  </si>
  <si>
    <t>01403</t>
  </si>
  <si>
    <t>01404</t>
  </si>
  <si>
    <t>01405</t>
  </si>
  <si>
    <t>Código Presidencial</t>
  </si>
  <si>
    <t>02101</t>
  </si>
  <si>
    <t>03303</t>
  </si>
  <si>
    <t>02103</t>
  </si>
  <si>
    <t>02102</t>
  </si>
  <si>
    <t>02104</t>
  </si>
  <si>
    <t>02201</t>
  </si>
  <si>
    <t>02202</t>
  </si>
  <si>
    <t>02203</t>
  </si>
  <si>
    <t>02301</t>
  </si>
  <si>
    <t>02302</t>
  </si>
  <si>
    <t>03101</t>
  </si>
  <si>
    <t>07101</t>
  </si>
  <si>
    <t>03102</t>
  </si>
  <si>
    <t>03103</t>
  </si>
  <si>
    <t>03201</t>
  </si>
  <si>
    <t>03202</t>
  </si>
  <si>
    <t>03301</t>
  </si>
  <si>
    <t>03302</t>
  </si>
  <si>
    <t>03304</t>
  </si>
  <si>
    <t>04101</t>
  </si>
  <si>
    <t>04102</t>
  </si>
  <si>
    <t>04103</t>
  </si>
  <si>
    <t>04104</t>
  </si>
  <si>
    <t>04105</t>
  </si>
  <si>
    <t>04106</t>
  </si>
  <si>
    <t>04201</t>
  </si>
  <si>
    <t>04203</t>
  </si>
  <si>
    <t>04204</t>
  </si>
  <si>
    <t>04301</t>
  </si>
  <si>
    <t>04302</t>
  </si>
  <si>
    <t>04303</t>
  </si>
  <si>
    <t>04304</t>
  </si>
  <si>
    <t>04305</t>
  </si>
  <si>
    <t>04202</t>
  </si>
  <si>
    <t>05101</t>
  </si>
  <si>
    <t>05102</t>
  </si>
  <si>
    <t>06108</t>
  </si>
  <si>
    <t>07103</t>
  </si>
  <si>
    <t>05103</t>
  </si>
  <si>
    <t>05104</t>
  </si>
  <si>
    <t>05105</t>
  </si>
  <si>
    <t>05107</t>
  </si>
  <si>
    <t>05109</t>
  </si>
  <si>
    <t>05201</t>
  </si>
  <si>
    <t>05301</t>
  </si>
  <si>
    <t>05302</t>
  </si>
  <si>
    <t>05303</t>
  </si>
  <si>
    <t>05304</t>
  </si>
  <si>
    <t>05401</t>
  </si>
  <si>
    <t>05402</t>
  </si>
  <si>
    <t>05403</t>
  </si>
  <si>
    <t>05404</t>
  </si>
  <si>
    <t>05405</t>
  </si>
  <si>
    <t>05605</t>
  </si>
  <si>
    <t>05501</t>
  </si>
  <si>
    <t>05502</t>
  </si>
  <si>
    <t>05503</t>
  </si>
  <si>
    <t>05603</t>
  </si>
  <si>
    <t>05606</t>
  </si>
  <si>
    <t>05504</t>
  </si>
  <si>
    <t>05506</t>
  </si>
  <si>
    <t>05601</t>
  </si>
  <si>
    <t>05602</t>
  </si>
  <si>
    <t>05803</t>
  </si>
  <si>
    <t>05604</t>
  </si>
  <si>
    <t>07305</t>
  </si>
  <si>
    <t>05701</t>
  </si>
  <si>
    <t>05705</t>
  </si>
  <si>
    <t>05702</t>
  </si>
  <si>
    <t>05703</t>
  </si>
  <si>
    <t>05704</t>
  </si>
  <si>
    <t>05706</t>
  </si>
  <si>
    <t>05801</t>
  </si>
  <si>
    <t>05802</t>
  </si>
  <si>
    <t>05804</t>
  </si>
  <si>
    <t>06101</t>
  </si>
  <si>
    <t>06102</t>
  </si>
  <si>
    <t>06112</t>
  </si>
  <si>
    <t>06202</t>
  </si>
  <si>
    <t>16302</t>
  </si>
  <si>
    <t>06103</t>
  </si>
  <si>
    <t>06104</t>
  </si>
  <si>
    <t>08102</t>
  </si>
  <si>
    <t>09105</t>
  </si>
  <si>
    <t>13115</t>
  </si>
  <si>
    <t>06204</t>
  </si>
  <si>
    <t>08203</t>
  </si>
  <si>
    <t>09207</t>
  </si>
  <si>
    <t>06105</t>
  </si>
  <si>
    <t>06109</t>
  </si>
  <si>
    <t>06201</t>
  </si>
  <si>
    <t>06203</t>
  </si>
  <si>
    <t>06205</t>
  </si>
  <si>
    <t>06206</t>
  </si>
  <si>
    <t>06106</t>
  </si>
  <si>
    <t>16206</t>
  </si>
  <si>
    <t>06107</t>
  </si>
  <si>
    <t>06110</t>
  </si>
  <si>
    <t>06111</t>
  </si>
  <si>
    <t>06113</t>
  </si>
  <si>
    <t>06114</t>
  </si>
  <si>
    <t>06115</t>
  </si>
  <si>
    <t>06116</t>
  </si>
  <si>
    <t>06117</t>
  </si>
  <si>
    <t>06301</t>
  </si>
  <si>
    <t>06302</t>
  </si>
  <si>
    <t>06303</t>
  </si>
  <si>
    <t>06304</t>
  </si>
  <si>
    <t>06305</t>
  </si>
  <si>
    <t>06306</t>
  </si>
  <si>
    <t>06307</t>
  </si>
  <si>
    <t>06308</t>
  </si>
  <si>
    <t>06309</t>
  </si>
  <si>
    <t>06310</t>
  </si>
  <si>
    <t>07201</t>
  </si>
  <si>
    <t>07102</t>
  </si>
  <si>
    <t>09210</t>
  </si>
  <si>
    <t>07104</t>
  </si>
  <si>
    <t>07402</t>
  </si>
  <si>
    <t>07105</t>
  </si>
  <si>
    <t>07106</t>
  </si>
  <si>
    <t>07401</t>
  </si>
  <si>
    <t>07107</t>
  </si>
  <si>
    <t>07108</t>
  </si>
  <si>
    <t>07109</t>
  </si>
  <si>
    <t>07110</t>
  </si>
  <si>
    <t>07202</t>
  </si>
  <si>
    <t>07203</t>
  </si>
  <si>
    <t>07301</t>
  </si>
  <si>
    <t>07302</t>
  </si>
  <si>
    <t>07303</t>
  </si>
  <si>
    <t>07304</t>
  </si>
  <si>
    <t>07306</t>
  </si>
  <si>
    <t>07403</t>
  </si>
  <si>
    <t>07405</t>
  </si>
  <si>
    <t>07307</t>
  </si>
  <si>
    <t>07308</t>
  </si>
  <si>
    <t>07406</t>
  </si>
  <si>
    <t>07408</t>
  </si>
  <si>
    <t>07309</t>
  </si>
  <si>
    <t>07404</t>
  </si>
  <si>
    <t>07407</t>
  </si>
  <si>
    <t>08101</t>
  </si>
  <si>
    <t>13111</t>
  </si>
  <si>
    <t>08103</t>
  </si>
  <si>
    <t>08104</t>
  </si>
  <si>
    <t>08106</t>
  </si>
  <si>
    <t>08109</t>
  </si>
  <si>
    <t>08301</t>
  </si>
  <si>
    <t>08302</t>
  </si>
  <si>
    <t>08204</t>
  </si>
  <si>
    <t>08305</t>
  </si>
  <si>
    <t>08105</t>
  </si>
  <si>
    <t>08107</t>
  </si>
  <si>
    <t>08207</t>
  </si>
  <si>
    <t>08108</t>
  </si>
  <si>
    <t>08110</t>
  </si>
  <si>
    <t>08111</t>
  </si>
  <si>
    <t>08112</t>
  </si>
  <si>
    <t>08201</t>
  </si>
  <si>
    <t>08202</t>
  </si>
  <si>
    <t>08304</t>
  </si>
  <si>
    <t>08307</t>
  </si>
  <si>
    <t>08206</t>
  </si>
  <si>
    <t>13114</t>
  </si>
  <si>
    <t>08306</t>
  </si>
  <si>
    <t>08309</t>
  </si>
  <si>
    <t>08303</t>
  </si>
  <si>
    <t>08308</t>
  </si>
  <si>
    <t>08310</t>
  </si>
  <si>
    <t>08311</t>
  </si>
  <si>
    <t>08312</t>
  </si>
  <si>
    <t>08313</t>
  </si>
  <si>
    <t>08314</t>
  </si>
  <si>
    <t>16101</t>
  </si>
  <si>
    <t>16102</t>
  </si>
  <si>
    <t>16202</t>
  </si>
  <si>
    <t>16203</t>
  </si>
  <si>
    <t>16103</t>
  </si>
  <si>
    <t>16104</t>
  </si>
  <si>
    <t>16204</t>
  </si>
  <si>
    <t>16303</t>
  </si>
  <si>
    <t>16105</t>
  </si>
  <si>
    <t>16106</t>
  </si>
  <si>
    <t>16205</t>
  </si>
  <si>
    <t>16107</t>
  </si>
  <si>
    <t>16201</t>
  </si>
  <si>
    <t>12401</t>
  </si>
  <si>
    <t>16301</t>
  </si>
  <si>
    <t>16304</t>
  </si>
  <si>
    <t>16108</t>
  </si>
  <si>
    <t>16305</t>
  </si>
  <si>
    <t>16207</t>
  </si>
  <si>
    <t>16109</t>
  </si>
  <si>
    <t>09101</t>
  </si>
  <si>
    <t>09202</t>
  </si>
  <si>
    <t>09103</t>
  </si>
  <si>
    <t>09102</t>
  </si>
  <si>
    <t>09104</t>
  </si>
  <si>
    <t>09106</t>
  </si>
  <si>
    <t>09107</t>
  </si>
  <si>
    <t>09108</t>
  </si>
  <si>
    <t>09109</t>
  </si>
  <si>
    <t>09110</t>
  </si>
  <si>
    <t>09111</t>
  </si>
  <si>
    <t>09112</t>
  </si>
  <si>
    <t>09113</t>
  </si>
  <si>
    <t>09114</t>
  </si>
  <si>
    <t>09115</t>
  </si>
  <si>
    <t>09116</t>
  </si>
  <si>
    <t>09117</t>
  </si>
  <si>
    <t>09118</t>
  </si>
  <si>
    <t>09119</t>
  </si>
  <si>
    <t>09120</t>
  </si>
  <si>
    <t>09121</t>
  </si>
  <si>
    <t>09201</t>
  </si>
  <si>
    <t>09203</t>
  </si>
  <si>
    <t>09204</t>
  </si>
  <si>
    <t>09205</t>
  </si>
  <si>
    <t>09206</t>
  </si>
  <si>
    <t>09208</t>
  </si>
  <si>
    <t>09209</t>
  </si>
  <si>
    <t>09211</t>
  </si>
  <si>
    <t>10101</t>
  </si>
  <si>
    <t>10102</t>
  </si>
  <si>
    <t>10106</t>
  </si>
  <si>
    <t>10103</t>
  </si>
  <si>
    <t>10104</t>
  </si>
  <si>
    <t>10105</t>
  </si>
  <si>
    <t>10107</t>
  </si>
  <si>
    <t>10108</t>
  </si>
  <si>
    <t>10109</t>
  </si>
  <si>
    <t>10201</t>
  </si>
  <si>
    <t>10202</t>
  </si>
  <si>
    <t>10203</t>
  </si>
  <si>
    <t>10204</t>
  </si>
  <si>
    <t>10205</t>
  </si>
  <si>
    <t>10206</t>
  </si>
  <si>
    <t>10207</t>
  </si>
  <si>
    <t>10301</t>
  </si>
  <si>
    <t>10209</t>
  </si>
  <si>
    <t>10210</t>
  </si>
  <si>
    <t>10302</t>
  </si>
  <si>
    <t>10402</t>
  </si>
  <si>
    <t>10303</t>
  </si>
  <si>
    <t>10304</t>
  </si>
  <si>
    <t>10305</t>
  </si>
  <si>
    <t>10306</t>
  </si>
  <si>
    <t>10307</t>
  </si>
  <si>
    <t>10401</t>
  </si>
  <si>
    <t>10403</t>
  </si>
  <si>
    <t>10404</t>
  </si>
  <si>
    <t>11101</t>
  </si>
  <si>
    <t>11102</t>
  </si>
  <si>
    <t>11201</t>
  </si>
  <si>
    <t>11202</t>
  </si>
  <si>
    <t>11402</t>
  </si>
  <si>
    <t>11303</t>
  </si>
  <si>
    <t>11203</t>
  </si>
  <si>
    <t>11301</t>
  </si>
  <si>
    <t>11302</t>
  </si>
  <si>
    <t>11401</t>
  </si>
  <si>
    <t>12101</t>
  </si>
  <si>
    <t>12102</t>
  </si>
  <si>
    <t>12103</t>
  </si>
  <si>
    <t>12104</t>
  </si>
  <si>
    <t>12201</t>
  </si>
  <si>
    <t>12301</t>
  </si>
  <si>
    <t>12302</t>
  </si>
  <si>
    <t>12303</t>
  </si>
  <si>
    <t>12402</t>
  </si>
  <si>
    <t>13101</t>
  </si>
  <si>
    <t>13103</t>
  </si>
  <si>
    <t>13105</t>
  </si>
  <si>
    <t>13106</t>
  </si>
  <si>
    <t>13107</t>
  </si>
  <si>
    <t>13108</t>
  </si>
  <si>
    <t>13109</t>
  </si>
  <si>
    <t>13110</t>
  </si>
  <si>
    <t>13113</t>
  </si>
  <si>
    <t>13128</t>
  </si>
  <si>
    <t>13131</t>
  </si>
  <si>
    <t>13132</t>
  </si>
  <si>
    <t>13201</t>
  </si>
  <si>
    <t>13202</t>
  </si>
  <si>
    <t>13203</t>
  </si>
  <si>
    <t>13301</t>
  </si>
  <si>
    <t>13302</t>
  </si>
  <si>
    <t>13102</t>
  </si>
  <si>
    <t>13123</t>
  </si>
  <si>
    <t>13104</t>
  </si>
  <si>
    <t>13112</t>
  </si>
  <si>
    <t>13119</t>
  </si>
  <si>
    <t>13116</t>
  </si>
  <si>
    <t>13117</t>
  </si>
  <si>
    <t>13129</t>
  </si>
  <si>
    <t>13118</t>
  </si>
  <si>
    <t>13125</t>
  </si>
  <si>
    <t>13121</t>
  </si>
  <si>
    <t>13120</t>
  </si>
  <si>
    <t>13122</t>
  </si>
  <si>
    <t>13124</t>
  </si>
  <si>
    <t>13126</t>
  </si>
  <si>
    <t>12127</t>
  </si>
  <si>
    <t>13130</t>
  </si>
  <si>
    <t>13503</t>
  </si>
  <si>
    <t>13404</t>
  </si>
  <si>
    <t>13401</t>
  </si>
  <si>
    <t>13601</t>
  </si>
  <si>
    <t>13402</t>
  </si>
  <si>
    <t>13303</t>
  </si>
  <si>
    <t>13403</t>
  </si>
  <si>
    <t>13501</t>
  </si>
  <si>
    <t>13502</t>
  </si>
  <si>
    <t>13504</t>
  </si>
  <si>
    <t>13505</t>
  </si>
  <si>
    <t>13602</t>
  </si>
  <si>
    <t>13603</t>
  </si>
  <si>
    <t>13604</t>
  </si>
  <si>
    <t>13605</t>
  </si>
  <si>
    <t>REGIÓN DE VALPARAÍSO V</t>
  </si>
  <si>
    <t>REGIÓN DE ARAUCANÍA IX</t>
  </si>
  <si>
    <t>REGIÓN DE AISÉN DEL GENERAL CARLOS IBÁÑEZ DEL CAMPO XI</t>
  </si>
  <si>
    <t>REGIÓN DE MAGALLANES Y DE LA ANTÁRTICA CHILENA XII</t>
  </si>
  <si>
    <t>REGIÓN METROPOLITANA DE SANTIAGO</t>
  </si>
  <si>
    <t>Pers. Remun Liq. &lt;= a $ 752.209 Noviembre</t>
  </si>
  <si>
    <t>Pers. Remun Liq. &gt; a $ 752.209 y Rem Bruta &lt;= $ 2.490.923</t>
  </si>
  <si>
    <t>Municipal</t>
  </si>
  <si>
    <t>BONO DE VACACIONES 2018</t>
  </si>
  <si>
    <t>Monto Bono Vacaciones $ 119.000</t>
  </si>
  <si>
    <t>Monto Bono Vacaciones $ 83.000</t>
  </si>
  <si>
    <t>Ley Nº 21.126 Artículo 25º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</si>
</sst>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[$€-2]\ * #,##0.00_-;\-[$€-2]\ * #,##0.00_-;_-[$€-2]\ * &quot;-&quot;??_-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6" fillId="0" borderId="0"/>
    <xf numFmtId="0" fontId="21" fillId="0" borderId="0"/>
    <xf numFmtId="0" fontId="9" fillId="0" borderId="0"/>
  </cellStyleXfs>
  <cellXfs count="374">
    <xf numFmtId="0" fontId="0" fillId="0" borderId="0" xfId="0"/>
    <xf numFmtId="3" fontId="0" fillId="0" borderId="0" xfId="0" applyNumberFormat="1"/>
    <xf numFmtId="0" fontId="0" fillId="0" borderId="0" xfId="0" applyBorder="1"/>
    <xf numFmtId="3" fontId="3" fillId="0" borderId="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165" fontId="3" fillId="0" borderId="1" xfId="2" applyNumberFormat="1" applyFont="1" applyFill="1" applyBorder="1" applyAlignment="1">
      <alignment horizontal="right" wrapText="1"/>
    </xf>
    <xf numFmtId="165" fontId="3" fillId="0" borderId="3" xfId="0" applyNumberFormat="1" applyFont="1" applyFill="1" applyBorder="1" applyAlignment="1">
      <alignment horizontal="right" wrapText="1"/>
    </xf>
    <xf numFmtId="165" fontId="3" fillId="0" borderId="4" xfId="0" applyNumberFormat="1" applyFont="1" applyFill="1" applyBorder="1" applyAlignment="1">
      <alignment horizontal="right" wrapText="1"/>
    </xf>
    <xf numFmtId="165" fontId="3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3" fontId="3" fillId="0" borderId="5" xfId="0" applyNumberFormat="1" applyFont="1" applyFill="1" applyBorder="1" applyAlignment="1">
      <alignment horizontal="right" wrapText="1"/>
    </xf>
    <xf numFmtId="165" fontId="0" fillId="0" borderId="0" xfId="0" applyNumberFormat="1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49" fontId="21" fillId="0" borderId="0" xfId="5" applyNumberFormat="1"/>
    <xf numFmtId="3" fontId="3" fillId="0" borderId="4" xfId="0" applyNumberFormat="1" applyFont="1" applyFill="1" applyBorder="1" applyAlignment="1">
      <alignment horizontal="right" wrapText="1"/>
    </xf>
    <xf numFmtId="165" fontId="3" fillId="0" borderId="4" xfId="2" applyNumberFormat="1" applyFont="1" applyFill="1" applyBorder="1" applyAlignment="1">
      <alignment horizontal="right" wrapText="1"/>
    </xf>
    <xf numFmtId="3" fontId="3" fillId="0" borderId="7" xfId="0" applyNumberFormat="1" applyFont="1" applyFill="1" applyBorder="1" applyAlignment="1">
      <alignment horizontal="right" wrapText="1"/>
    </xf>
    <xf numFmtId="165" fontId="8" fillId="0" borderId="8" xfId="2" applyNumberFormat="1" applyFont="1" applyFill="1" applyBorder="1" applyAlignment="1">
      <alignment horizontal="center" wrapText="1"/>
    </xf>
    <xf numFmtId="165" fontId="8" fillId="0" borderId="9" xfId="2" applyNumberFormat="1" applyFont="1" applyFill="1" applyBorder="1" applyAlignment="1">
      <alignment horizontal="center" wrapText="1"/>
    </xf>
    <xf numFmtId="165" fontId="8" fillId="2" borderId="11" xfId="2" applyNumberFormat="1" applyFont="1" applyFill="1" applyBorder="1" applyAlignment="1">
      <alignment horizontal="center" wrapText="1"/>
    </xf>
    <xf numFmtId="165" fontId="8" fillId="0" borderId="11" xfId="2" applyNumberFormat="1" applyFont="1" applyFill="1" applyBorder="1" applyAlignment="1">
      <alignment horizontal="right" wrapText="1"/>
    </xf>
    <xf numFmtId="165" fontId="8" fillId="0" borderId="12" xfId="2" applyNumberFormat="1" applyFont="1" applyFill="1" applyBorder="1" applyAlignment="1">
      <alignment horizontal="right" wrapText="1"/>
    </xf>
    <xf numFmtId="0" fontId="11" fillId="0" borderId="0" xfId="0" applyFont="1"/>
    <xf numFmtId="0" fontId="6" fillId="0" borderId="0" xfId="0" applyFont="1"/>
    <xf numFmtId="165" fontId="0" fillId="0" borderId="0" xfId="2" applyNumberFormat="1" applyFont="1"/>
    <xf numFmtId="164" fontId="0" fillId="0" borderId="0" xfId="2" applyNumberFormat="1" applyFont="1"/>
    <xf numFmtId="165" fontId="3" fillId="0" borderId="13" xfId="2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165" fontId="0" fillId="0" borderId="0" xfId="2" applyNumberFormat="1" applyFont="1" applyBorder="1"/>
    <xf numFmtId="165" fontId="0" fillId="0" borderId="0" xfId="0" applyNumberFormat="1" applyBorder="1"/>
    <xf numFmtId="3" fontId="0" fillId="0" borderId="0" xfId="0" applyNumberFormat="1" applyFill="1" applyBorder="1" applyAlignment="1">
      <alignment wrapText="1"/>
    </xf>
    <xf numFmtId="0" fontId="12" fillId="0" borderId="0" xfId="0" applyFont="1"/>
    <xf numFmtId="3" fontId="12" fillId="0" borderId="0" xfId="0" applyNumberFormat="1" applyFont="1"/>
    <xf numFmtId="165" fontId="8" fillId="2" borderId="11" xfId="2" applyNumberFormat="1" applyFont="1" applyFill="1" applyBorder="1" applyAlignment="1">
      <alignment horizontal="right" wrapText="1"/>
    </xf>
    <xf numFmtId="165" fontId="8" fillId="0" borderId="14" xfId="2" applyNumberFormat="1" applyFont="1" applyFill="1" applyBorder="1" applyAlignment="1">
      <alignment horizontal="right" wrapText="1"/>
    </xf>
    <xf numFmtId="165" fontId="8" fillId="0" borderId="15" xfId="2" applyNumberFormat="1" applyFont="1" applyFill="1" applyBorder="1" applyAlignment="1">
      <alignment horizontal="right" wrapText="1"/>
    </xf>
    <xf numFmtId="165" fontId="8" fillId="0" borderId="8" xfId="2" applyNumberFormat="1" applyFont="1" applyFill="1" applyBorder="1" applyAlignment="1">
      <alignment horizontal="right" wrapText="1"/>
    </xf>
    <xf numFmtId="165" fontId="8" fillId="0" borderId="9" xfId="2" applyNumberFormat="1" applyFont="1" applyFill="1" applyBorder="1" applyAlignment="1">
      <alignment horizontal="right" wrapText="1"/>
    </xf>
    <xf numFmtId="165" fontId="8" fillId="0" borderId="16" xfId="2" applyNumberFormat="1" applyFont="1" applyFill="1" applyBorder="1" applyAlignment="1">
      <alignment horizontal="right" wrapText="1"/>
    </xf>
    <xf numFmtId="165" fontId="8" fillId="0" borderId="17" xfId="2" applyNumberFormat="1" applyFont="1" applyFill="1" applyBorder="1" applyAlignment="1">
      <alignment horizontal="right" wrapText="1"/>
    </xf>
    <xf numFmtId="0" fontId="10" fillId="0" borderId="0" xfId="0" applyFont="1"/>
    <xf numFmtId="0" fontId="5" fillId="0" borderId="0" xfId="0" applyFont="1"/>
    <xf numFmtId="0" fontId="14" fillId="0" borderId="1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left" wrapText="1"/>
    </xf>
    <xf numFmtId="0" fontId="8" fillId="0" borderId="20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left" wrapText="1"/>
    </xf>
    <xf numFmtId="0" fontId="8" fillId="0" borderId="21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left" wrapText="1"/>
    </xf>
    <xf numFmtId="0" fontId="22" fillId="0" borderId="0" xfId="5" applyFont="1"/>
    <xf numFmtId="0" fontId="16" fillId="0" borderId="0" xfId="0" applyFont="1"/>
    <xf numFmtId="3" fontId="17" fillId="0" borderId="22" xfId="0" applyNumberFormat="1" applyFont="1" applyBorder="1" applyAlignment="1">
      <alignment horizontal="right"/>
    </xf>
    <xf numFmtId="3" fontId="23" fillId="2" borderId="23" xfId="2" applyNumberFormat="1" applyFont="1" applyFill="1" applyBorder="1" applyAlignment="1">
      <alignment horizontal="right" wrapText="1"/>
    </xf>
    <xf numFmtId="3" fontId="23" fillId="2" borderId="12" xfId="2" applyNumberFormat="1" applyFont="1" applyFill="1" applyBorder="1" applyAlignment="1">
      <alignment horizontal="right" wrapText="1"/>
    </xf>
    <xf numFmtId="3" fontId="8" fillId="0" borderId="23" xfId="2" applyNumberFormat="1" applyFont="1" applyFill="1" applyBorder="1" applyAlignment="1">
      <alignment horizontal="right" wrapText="1"/>
    </xf>
    <xf numFmtId="3" fontId="8" fillId="0" borderId="12" xfId="2" applyNumberFormat="1" applyFont="1" applyFill="1" applyBorder="1" applyAlignment="1">
      <alignment horizontal="right" wrapText="1"/>
    </xf>
    <xf numFmtId="3" fontId="8" fillId="0" borderId="24" xfId="2" applyNumberFormat="1" applyFont="1" applyFill="1" applyBorder="1" applyAlignment="1">
      <alignment horizontal="right" wrapText="1"/>
    </xf>
    <xf numFmtId="3" fontId="8" fillId="0" borderId="27" xfId="2" applyNumberFormat="1" applyFont="1" applyFill="1" applyBorder="1" applyAlignment="1">
      <alignment horizontal="right" wrapText="1"/>
    </xf>
    <xf numFmtId="165" fontId="16" fillId="0" borderId="0" xfId="0" applyNumberFormat="1" applyFont="1"/>
    <xf numFmtId="3" fontId="8" fillId="0" borderId="14" xfId="2" applyNumberFormat="1" applyFont="1" applyFill="1" applyBorder="1" applyAlignment="1">
      <alignment horizontal="right" wrapText="1"/>
    </xf>
    <xf numFmtId="3" fontId="8" fillId="0" borderId="11" xfId="2" applyNumberFormat="1" applyFont="1" applyFill="1" applyBorder="1" applyAlignment="1">
      <alignment horizontal="right" wrapText="1"/>
    </xf>
    <xf numFmtId="0" fontId="17" fillId="0" borderId="0" xfId="0" applyFont="1"/>
    <xf numFmtId="0" fontId="8" fillId="0" borderId="20" xfId="0" applyFont="1" applyFill="1" applyBorder="1" applyAlignment="1">
      <alignment horizontal="left" wrapText="1"/>
    </xf>
    <xf numFmtId="0" fontId="19" fillId="0" borderId="0" xfId="0" applyFont="1"/>
    <xf numFmtId="3" fontId="8" fillId="0" borderId="22" xfId="2" applyNumberFormat="1" applyFont="1" applyFill="1" applyBorder="1" applyAlignment="1">
      <alignment horizontal="right"/>
    </xf>
    <xf numFmtId="3" fontId="8" fillId="2" borderId="23" xfId="2" applyNumberFormat="1" applyFont="1" applyFill="1" applyBorder="1" applyAlignment="1">
      <alignment horizontal="right" wrapText="1"/>
    </xf>
    <xf numFmtId="3" fontId="8" fillId="2" borderId="12" xfId="2" applyNumberFormat="1" applyFont="1" applyFill="1" applyBorder="1" applyAlignment="1">
      <alignment horizontal="right" wrapText="1"/>
    </xf>
    <xf numFmtId="3" fontId="8" fillId="0" borderId="22" xfId="2" applyNumberFormat="1" applyFont="1" applyBorder="1" applyAlignment="1">
      <alignment horizontal="right"/>
    </xf>
    <xf numFmtId="3" fontId="8" fillId="0" borderId="22" xfId="0" applyNumberFormat="1" applyFont="1" applyFill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165" fontId="8" fillId="0" borderId="22" xfId="2" applyNumberFormat="1" applyFont="1" applyFill="1" applyBorder="1" applyAlignment="1">
      <alignment horizontal="right"/>
    </xf>
    <xf numFmtId="0" fontId="8" fillId="0" borderId="22" xfId="0" applyFont="1" applyBorder="1" applyAlignment="1">
      <alignment horizontal="right"/>
    </xf>
    <xf numFmtId="165" fontId="8" fillId="2" borderId="22" xfId="2" applyNumberFormat="1" applyFont="1" applyFill="1" applyBorder="1" applyAlignment="1">
      <alignment horizontal="right" wrapText="1"/>
    </xf>
    <xf numFmtId="165" fontId="8" fillId="2" borderId="32" xfId="2" applyNumberFormat="1" applyFont="1" applyFill="1" applyBorder="1" applyAlignment="1">
      <alignment horizontal="right" wrapText="1"/>
    </xf>
    <xf numFmtId="0" fontId="8" fillId="0" borderId="28" xfId="0" applyNumberFormat="1" applyFont="1" applyFill="1" applyBorder="1" applyAlignment="1">
      <alignment horizontal="right"/>
    </xf>
    <xf numFmtId="165" fontId="8" fillId="2" borderId="15" xfId="2" applyNumberFormat="1" applyFont="1" applyFill="1" applyBorder="1" applyAlignment="1">
      <alignment horizontal="right" wrapText="1"/>
    </xf>
    <xf numFmtId="0" fontId="8" fillId="0" borderId="22" xfId="0" applyNumberFormat="1" applyFont="1" applyFill="1" applyBorder="1" applyAlignment="1">
      <alignment horizontal="right"/>
    </xf>
    <xf numFmtId="165" fontId="8" fillId="2" borderId="24" xfId="2" applyNumberFormat="1" applyFont="1" applyFill="1" applyBorder="1" applyAlignment="1">
      <alignment horizontal="right" wrapText="1"/>
    </xf>
    <xf numFmtId="165" fontId="8" fillId="0" borderId="22" xfId="2" applyNumberFormat="1" applyFont="1" applyBorder="1" applyAlignment="1">
      <alignment horizontal="right"/>
    </xf>
    <xf numFmtId="165" fontId="8" fillId="2" borderId="23" xfId="2" applyNumberFormat="1" applyFont="1" applyFill="1" applyBorder="1" applyAlignment="1">
      <alignment horizontal="right" wrapText="1"/>
    </xf>
    <xf numFmtId="165" fontId="8" fillId="2" borderId="12" xfId="2" applyNumberFormat="1" applyFont="1" applyFill="1" applyBorder="1" applyAlignment="1">
      <alignment horizontal="right" wrapText="1"/>
    </xf>
    <xf numFmtId="165" fontId="8" fillId="0" borderId="27" xfId="2" applyNumberFormat="1" applyFont="1" applyFill="1" applyBorder="1" applyAlignment="1">
      <alignment horizontal="right" wrapText="1"/>
    </xf>
    <xf numFmtId="165" fontId="8" fillId="2" borderId="23" xfId="2" applyNumberFormat="1" applyFont="1" applyFill="1" applyBorder="1" applyAlignment="1">
      <alignment horizontal="center" wrapText="1"/>
    </xf>
    <xf numFmtId="165" fontId="8" fillId="2" borderId="12" xfId="2" applyNumberFormat="1" applyFont="1" applyFill="1" applyBorder="1" applyAlignment="1">
      <alignment horizontal="center" wrapText="1"/>
    </xf>
    <xf numFmtId="165" fontId="8" fillId="2" borderId="15" xfId="2" applyNumberFormat="1" applyFont="1" applyFill="1" applyBorder="1" applyAlignment="1">
      <alignment horizontal="center" wrapText="1"/>
    </xf>
    <xf numFmtId="0" fontId="24" fillId="0" borderId="0" xfId="5" applyFont="1"/>
    <xf numFmtId="165" fontId="8" fillId="2" borderId="35" xfId="2" applyNumberFormat="1" applyFont="1" applyFill="1" applyBorder="1" applyAlignment="1">
      <alignment horizontal="right" wrapText="1"/>
    </xf>
    <xf numFmtId="165" fontId="8" fillId="2" borderId="34" xfId="2" applyNumberFormat="1" applyFont="1" applyFill="1" applyBorder="1" applyAlignment="1">
      <alignment horizontal="right" wrapText="1"/>
    </xf>
    <xf numFmtId="165" fontId="8" fillId="2" borderId="36" xfId="2" applyNumberFormat="1" applyFont="1" applyFill="1" applyBorder="1" applyAlignment="1">
      <alignment horizontal="right" wrapText="1"/>
    </xf>
    <xf numFmtId="165" fontId="8" fillId="0" borderId="37" xfId="2" applyNumberFormat="1" applyFont="1" applyFill="1" applyBorder="1" applyAlignment="1">
      <alignment horizontal="right"/>
    </xf>
    <xf numFmtId="165" fontId="8" fillId="0" borderId="24" xfId="2" applyNumberFormat="1" applyFont="1" applyFill="1" applyBorder="1" applyAlignment="1">
      <alignment horizontal="right" wrapText="1"/>
    </xf>
    <xf numFmtId="165" fontId="8" fillId="0" borderId="28" xfId="2" applyNumberFormat="1" applyFont="1" applyFill="1" applyBorder="1" applyAlignment="1">
      <alignment horizontal="right"/>
    </xf>
    <xf numFmtId="0" fontId="8" fillId="0" borderId="28" xfId="0" applyFont="1" applyBorder="1" applyAlignment="1">
      <alignment horizontal="right"/>
    </xf>
    <xf numFmtId="165" fontId="8" fillId="0" borderId="34" xfId="2" applyNumberFormat="1" applyFont="1" applyFill="1" applyBorder="1" applyAlignment="1">
      <alignment horizontal="right" wrapText="1"/>
    </xf>
    <xf numFmtId="165" fontId="8" fillId="0" borderId="30" xfId="2" applyNumberFormat="1" applyFont="1" applyFill="1" applyBorder="1" applyAlignment="1">
      <alignment horizontal="right"/>
    </xf>
    <xf numFmtId="165" fontId="8" fillId="2" borderId="38" xfId="2" applyNumberFormat="1" applyFont="1" applyFill="1" applyBorder="1" applyAlignment="1">
      <alignment horizontal="right" wrapText="1"/>
    </xf>
    <xf numFmtId="165" fontId="8" fillId="0" borderId="39" xfId="2" applyNumberFormat="1" applyFont="1" applyFill="1" applyBorder="1" applyAlignment="1">
      <alignment horizontal="right"/>
    </xf>
    <xf numFmtId="165" fontId="8" fillId="0" borderId="40" xfId="2" applyNumberFormat="1" applyFont="1" applyFill="1" applyBorder="1" applyAlignment="1">
      <alignment horizontal="right" wrapText="1"/>
    </xf>
    <xf numFmtId="0" fontId="8" fillId="0" borderId="30" xfId="0" applyFont="1" applyBorder="1" applyAlignment="1">
      <alignment horizontal="right"/>
    </xf>
    <xf numFmtId="0" fontId="8" fillId="0" borderId="39" xfId="0" applyFont="1" applyBorder="1" applyAlignment="1">
      <alignment horizontal="right"/>
    </xf>
    <xf numFmtId="0" fontId="8" fillId="0" borderId="41" xfId="0" applyFont="1" applyFill="1" applyBorder="1" applyAlignment="1">
      <alignment horizontal="center" wrapText="1"/>
    </xf>
    <xf numFmtId="0" fontId="8" fillId="0" borderId="42" xfId="0" applyFont="1" applyFill="1" applyBorder="1" applyAlignment="1">
      <alignment horizontal="center" wrapText="1"/>
    </xf>
    <xf numFmtId="0" fontId="8" fillId="0" borderId="43" xfId="0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wrapText="1"/>
    </xf>
    <xf numFmtId="0" fontId="8" fillId="2" borderId="21" xfId="0" applyFont="1" applyFill="1" applyBorder="1" applyAlignment="1">
      <alignment horizontal="left" wrapText="1"/>
    </xf>
    <xf numFmtId="0" fontId="20" fillId="0" borderId="0" xfId="0" applyFont="1"/>
    <xf numFmtId="0" fontId="25" fillId="0" borderId="0" xfId="5" applyFont="1"/>
    <xf numFmtId="0" fontId="26" fillId="0" borderId="0" xfId="5" applyFont="1"/>
    <xf numFmtId="165" fontId="22" fillId="0" borderId="0" xfId="5" applyNumberFormat="1" applyFont="1"/>
    <xf numFmtId="0" fontId="8" fillId="2" borderId="35" xfId="0" applyFont="1" applyFill="1" applyBorder="1" applyAlignment="1">
      <alignment horizontal="left" wrapText="1"/>
    </xf>
    <xf numFmtId="0" fontId="8" fillId="2" borderId="36" xfId="0" applyFont="1" applyFill="1" applyBorder="1" applyAlignment="1">
      <alignment horizontal="left" wrapText="1"/>
    </xf>
    <xf numFmtId="0" fontId="8" fillId="0" borderId="45" xfId="0" applyFont="1" applyFill="1" applyBorder="1" applyAlignment="1">
      <alignment horizontal="center" wrapText="1"/>
    </xf>
    <xf numFmtId="0" fontId="8" fillId="2" borderId="46" xfId="0" applyFont="1" applyFill="1" applyBorder="1" applyAlignment="1">
      <alignment horizontal="left" wrapText="1"/>
    </xf>
    <xf numFmtId="0" fontId="14" fillId="0" borderId="48" xfId="0" applyFont="1" applyFill="1" applyBorder="1" applyAlignment="1">
      <alignment horizontal="center" wrapText="1"/>
    </xf>
    <xf numFmtId="0" fontId="5" fillId="0" borderId="0" xfId="0" applyFont="1" applyBorder="1"/>
    <xf numFmtId="4" fontId="15" fillId="0" borderId="0" xfId="0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wrapText="1"/>
    </xf>
    <xf numFmtId="0" fontId="8" fillId="3" borderId="22" xfId="0" applyFont="1" applyFill="1" applyBorder="1" applyAlignment="1">
      <alignment horizontal="right"/>
    </xf>
    <xf numFmtId="3" fontId="8" fillId="3" borderId="22" xfId="2" applyNumberFormat="1" applyFont="1" applyFill="1" applyBorder="1" applyAlignment="1">
      <alignment horizontal="right"/>
    </xf>
    <xf numFmtId="165" fontId="8" fillId="3" borderId="22" xfId="2" applyNumberFormat="1" applyFont="1" applyFill="1" applyBorder="1" applyAlignment="1">
      <alignment horizontal="right"/>
    </xf>
    <xf numFmtId="165" fontId="8" fillId="0" borderId="22" xfId="2" applyNumberFormat="1" applyFont="1" applyFill="1" applyBorder="1" applyAlignment="1"/>
    <xf numFmtId="0" fontId="8" fillId="0" borderId="22" xfId="0" applyNumberFormat="1" applyFont="1" applyFill="1" applyBorder="1" applyAlignment="1"/>
    <xf numFmtId="0" fontId="8" fillId="0" borderId="22" xfId="0" applyFont="1" applyBorder="1"/>
    <xf numFmtId="0" fontId="8" fillId="0" borderId="28" xfId="0" applyFont="1" applyBorder="1"/>
    <xf numFmtId="0" fontId="8" fillId="0" borderId="28" xfId="0" applyNumberFormat="1" applyFont="1" applyFill="1" applyBorder="1" applyAlignment="1"/>
    <xf numFmtId="165" fontId="8" fillId="0" borderId="22" xfId="2" applyNumberFormat="1" applyFont="1" applyBorder="1"/>
    <xf numFmtId="0" fontId="8" fillId="0" borderId="30" xfId="0" applyFont="1" applyBorder="1"/>
    <xf numFmtId="0" fontId="8" fillId="0" borderId="39" xfId="0" applyFont="1" applyBorder="1"/>
    <xf numFmtId="0" fontId="8" fillId="3" borderId="28" xfId="0" applyNumberFormat="1" applyFont="1" applyFill="1" applyBorder="1" applyAlignment="1">
      <alignment horizontal="right"/>
    </xf>
    <xf numFmtId="0" fontId="8" fillId="3" borderId="28" xfId="0" applyFont="1" applyFill="1" applyBorder="1" applyAlignment="1">
      <alignment horizontal="right"/>
    </xf>
    <xf numFmtId="0" fontId="8" fillId="3" borderId="30" xfId="0" applyFont="1" applyFill="1" applyBorder="1" applyAlignment="1">
      <alignment horizontal="right"/>
    </xf>
    <xf numFmtId="165" fontId="8" fillId="3" borderId="15" xfId="2" applyNumberFormat="1" applyFont="1" applyFill="1" applyBorder="1" applyAlignment="1">
      <alignment horizontal="right" wrapText="1"/>
    </xf>
    <xf numFmtId="165" fontId="8" fillId="3" borderId="49" xfId="2" applyNumberFormat="1" applyFont="1" applyFill="1" applyBorder="1" applyAlignment="1">
      <alignment horizontal="right" wrapText="1"/>
    </xf>
    <xf numFmtId="165" fontId="8" fillId="0" borderId="55" xfId="2" applyNumberFormat="1" applyFont="1" applyFill="1" applyBorder="1" applyAlignment="1">
      <alignment horizontal="right"/>
    </xf>
    <xf numFmtId="0" fontId="8" fillId="0" borderId="55" xfId="0" applyNumberFormat="1" applyFont="1" applyFill="1" applyBorder="1" applyAlignment="1">
      <alignment horizontal="right"/>
    </xf>
    <xf numFmtId="0" fontId="8" fillId="0" borderId="55" xfId="0" applyFont="1" applyBorder="1" applyAlignment="1">
      <alignment horizontal="right"/>
    </xf>
    <xf numFmtId="165" fontId="8" fillId="0" borderId="55" xfId="2" applyNumberFormat="1" applyFont="1" applyBorder="1" applyAlignment="1">
      <alignment horizontal="right"/>
    </xf>
    <xf numFmtId="0" fontId="8" fillId="2" borderId="41" xfId="0" applyFont="1" applyFill="1" applyBorder="1" applyAlignment="1">
      <alignment horizontal="left" wrapText="1"/>
    </xf>
    <xf numFmtId="0" fontId="8" fillId="2" borderId="42" xfId="0" applyFont="1" applyFill="1" applyBorder="1" applyAlignment="1">
      <alignment horizontal="left" wrapText="1"/>
    </xf>
    <xf numFmtId="0" fontId="8" fillId="0" borderId="43" xfId="0" applyFont="1" applyFill="1" applyBorder="1" applyAlignment="1">
      <alignment horizontal="left" wrapText="1"/>
    </xf>
    <xf numFmtId="0" fontId="8" fillId="0" borderId="56" xfId="0" applyNumberFormat="1" applyFont="1" applyFill="1" applyBorder="1" applyAlignment="1">
      <alignment horizontal="right"/>
    </xf>
    <xf numFmtId="0" fontId="8" fillId="0" borderId="37" xfId="0" applyNumberFormat="1" applyFont="1" applyFill="1" applyBorder="1" applyAlignment="1">
      <alignment horizontal="right"/>
    </xf>
    <xf numFmtId="0" fontId="8" fillId="3" borderId="37" xfId="0" applyFont="1" applyFill="1" applyBorder="1" applyAlignment="1">
      <alignment horizontal="right"/>
    </xf>
    <xf numFmtId="165" fontId="8" fillId="0" borderId="57" xfId="2" applyNumberFormat="1" applyFont="1" applyFill="1" applyBorder="1" applyAlignment="1">
      <alignment horizontal="right"/>
    </xf>
    <xf numFmtId="165" fontId="8" fillId="2" borderId="49" xfId="2" applyNumberFormat="1" applyFont="1" applyFill="1" applyBorder="1" applyAlignment="1">
      <alignment horizontal="right" wrapText="1"/>
    </xf>
    <xf numFmtId="165" fontId="8" fillId="2" borderId="58" xfId="2" applyNumberFormat="1" applyFont="1" applyFill="1" applyBorder="1" applyAlignment="1">
      <alignment horizontal="right" wrapText="1"/>
    </xf>
    <xf numFmtId="165" fontId="8" fillId="0" borderId="56" xfId="2" applyNumberFormat="1" applyFont="1" applyBorder="1" applyAlignment="1">
      <alignment horizontal="right"/>
    </xf>
    <xf numFmtId="0" fontId="8" fillId="0" borderId="37" xfId="0" applyFont="1" applyBorder="1" applyAlignment="1">
      <alignment horizontal="right"/>
    </xf>
    <xf numFmtId="0" fontId="8" fillId="0" borderId="57" xfId="0" applyFont="1" applyBorder="1" applyAlignment="1">
      <alignment horizontal="right"/>
    </xf>
    <xf numFmtId="3" fontId="17" fillId="0" borderId="37" xfId="0" applyNumberFormat="1" applyFont="1" applyBorder="1" applyAlignment="1">
      <alignment horizontal="right"/>
    </xf>
    <xf numFmtId="3" fontId="17" fillId="0" borderId="28" xfId="0" applyNumberFormat="1" applyFont="1" applyBorder="1" applyAlignment="1">
      <alignment horizontal="right"/>
    </xf>
    <xf numFmtId="0" fontId="14" fillId="0" borderId="59" xfId="0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wrapText="1"/>
    </xf>
    <xf numFmtId="0" fontId="14" fillId="0" borderId="62" xfId="0" applyFont="1" applyFill="1" applyBorder="1" applyAlignment="1">
      <alignment horizontal="center" vertical="center" wrapText="1"/>
    </xf>
    <xf numFmtId="3" fontId="8" fillId="0" borderId="55" xfId="2" applyNumberFormat="1" applyFont="1" applyFill="1" applyBorder="1" applyAlignment="1">
      <alignment horizontal="right"/>
    </xf>
    <xf numFmtId="3" fontId="8" fillId="3" borderId="55" xfId="2" applyNumberFormat="1" applyFont="1" applyFill="1" applyBorder="1" applyAlignment="1">
      <alignment horizontal="right"/>
    </xf>
    <xf numFmtId="3" fontId="8" fillId="0" borderId="55" xfId="0" applyNumberFormat="1" applyFont="1" applyFill="1" applyBorder="1" applyAlignment="1">
      <alignment horizontal="right"/>
    </xf>
    <xf numFmtId="3" fontId="8" fillId="0" borderId="55" xfId="2" applyNumberFormat="1" applyFont="1" applyBorder="1" applyAlignment="1">
      <alignment horizontal="right"/>
    </xf>
    <xf numFmtId="165" fontId="8" fillId="2" borderId="63" xfId="2" applyNumberFormat="1" applyFont="1" applyFill="1" applyBorder="1" applyAlignment="1">
      <alignment horizontal="right" wrapText="1"/>
    </xf>
    <xf numFmtId="165" fontId="8" fillId="2" borderId="0" xfId="2" applyNumberFormat="1" applyFont="1" applyFill="1" applyBorder="1" applyAlignment="1">
      <alignment horizontal="right" wrapText="1"/>
    </xf>
    <xf numFmtId="0" fontId="8" fillId="0" borderId="57" xfId="0" applyNumberFormat="1" applyFont="1" applyFill="1" applyBorder="1" applyAlignment="1">
      <alignment horizontal="right"/>
    </xf>
    <xf numFmtId="165" fontId="8" fillId="0" borderId="23" xfId="2" applyNumberFormat="1" applyFont="1" applyFill="1" applyBorder="1" applyAlignment="1">
      <alignment horizontal="right" wrapText="1"/>
    </xf>
    <xf numFmtId="0" fontId="8" fillId="3" borderId="55" xfId="0" applyFont="1" applyFill="1" applyBorder="1" applyAlignment="1">
      <alignment horizontal="right"/>
    </xf>
    <xf numFmtId="165" fontId="8" fillId="0" borderId="55" xfId="2" applyNumberFormat="1" applyFont="1" applyFill="1" applyBorder="1" applyAlignment="1"/>
    <xf numFmtId="0" fontId="8" fillId="0" borderId="55" xfId="0" applyNumberFormat="1" applyFont="1" applyFill="1" applyBorder="1" applyAlignment="1"/>
    <xf numFmtId="0" fontId="8" fillId="0" borderId="57" xfId="0" applyFont="1" applyBorder="1"/>
    <xf numFmtId="0" fontId="8" fillId="0" borderId="55" xfId="0" applyFont="1" applyBorder="1"/>
    <xf numFmtId="0" fontId="8" fillId="3" borderId="57" xfId="0" applyNumberFormat="1" applyFont="1" applyFill="1" applyBorder="1" applyAlignment="1">
      <alignment horizontal="right"/>
    </xf>
    <xf numFmtId="165" fontId="8" fillId="3" borderId="23" xfId="2" applyNumberFormat="1" applyFont="1" applyFill="1" applyBorder="1" applyAlignment="1">
      <alignment horizontal="right" wrapText="1"/>
    </xf>
    <xf numFmtId="165" fontId="8" fillId="0" borderId="56" xfId="2" applyNumberFormat="1" applyFont="1" applyFill="1" applyBorder="1" applyAlignment="1">
      <alignment horizontal="right"/>
    </xf>
    <xf numFmtId="0" fontId="1" fillId="0" borderId="0" xfId="0" applyFont="1"/>
    <xf numFmtId="165" fontId="6" fillId="0" borderId="0" xfId="2" applyNumberFormat="1" applyFont="1"/>
    <xf numFmtId="0" fontId="13" fillId="0" borderId="50" xfId="0" applyFont="1" applyFill="1" applyBorder="1" applyAlignment="1">
      <alignment wrapText="1"/>
    </xf>
    <xf numFmtId="0" fontId="13" fillId="0" borderId="53" xfId="0" applyFont="1" applyFill="1" applyBorder="1" applyAlignment="1">
      <alignment wrapText="1"/>
    </xf>
    <xf numFmtId="0" fontId="14" fillId="0" borderId="52" xfId="0" applyFont="1" applyFill="1" applyBorder="1" applyAlignment="1">
      <alignment horizontal="center" wrapText="1"/>
    </xf>
    <xf numFmtId="0" fontId="14" fillId="0" borderId="53" xfId="0" applyFont="1" applyFill="1" applyBorder="1" applyAlignment="1">
      <alignment horizontal="center" wrapText="1"/>
    </xf>
    <xf numFmtId="165" fontId="17" fillId="5" borderId="22" xfId="2" applyNumberFormat="1" applyFont="1" applyFill="1" applyBorder="1" applyAlignment="1">
      <alignment horizontal="right"/>
    </xf>
    <xf numFmtId="165" fontId="17" fillId="5" borderId="22" xfId="2" applyNumberFormat="1" applyFont="1" applyFill="1" applyBorder="1" applyAlignment="1">
      <alignment horizontal="right" wrapText="1"/>
    </xf>
    <xf numFmtId="165" fontId="17" fillId="5" borderId="32" xfId="2" applyNumberFormat="1" applyFont="1" applyFill="1" applyBorder="1" applyAlignment="1">
      <alignment horizontal="right" wrapText="1"/>
    </xf>
    <xf numFmtId="0" fontId="8" fillId="5" borderId="22" xfId="0" applyNumberFormat="1" applyFont="1" applyFill="1" applyBorder="1" applyAlignment="1">
      <alignment horizontal="right"/>
    </xf>
    <xf numFmtId="165" fontId="8" fillId="5" borderId="15" xfId="2" applyNumberFormat="1" applyFont="1" applyFill="1" applyBorder="1" applyAlignment="1">
      <alignment horizontal="right" wrapText="1"/>
    </xf>
    <xf numFmtId="165" fontId="8" fillId="5" borderId="11" xfId="2" applyNumberFormat="1" applyFont="1" applyFill="1" applyBorder="1" applyAlignment="1">
      <alignment horizontal="right" wrapText="1"/>
    </xf>
    <xf numFmtId="165" fontId="8" fillId="5" borderId="22" xfId="2" applyNumberFormat="1" applyFont="1" applyFill="1" applyBorder="1" applyAlignment="1">
      <alignment horizontal="right"/>
    </xf>
    <xf numFmtId="165" fontId="8" fillId="5" borderId="24" xfId="2" applyNumberFormat="1" applyFont="1" applyFill="1" applyBorder="1" applyAlignment="1">
      <alignment horizontal="right" wrapText="1"/>
    </xf>
    <xf numFmtId="165" fontId="8" fillId="5" borderId="33" xfId="2" applyNumberFormat="1" applyFont="1" applyFill="1" applyBorder="1" applyAlignment="1">
      <alignment horizontal="right" wrapText="1"/>
    </xf>
    <xf numFmtId="0" fontId="8" fillId="5" borderId="22" xfId="0" applyFont="1" applyFill="1" applyBorder="1" applyAlignment="1">
      <alignment horizontal="right"/>
    </xf>
    <xf numFmtId="165" fontId="8" fillId="5" borderId="22" xfId="2" applyNumberFormat="1" applyFont="1" applyFill="1" applyBorder="1" applyAlignment="1">
      <alignment horizontal="right" wrapText="1"/>
    </xf>
    <xf numFmtId="165" fontId="8" fillId="5" borderId="32" xfId="2" applyNumberFormat="1" applyFont="1" applyFill="1" applyBorder="1" applyAlignment="1">
      <alignment horizontal="right" wrapText="1"/>
    </xf>
    <xf numFmtId="165" fontId="8" fillId="5" borderId="28" xfId="2" applyNumberFormat="1" applyFont="1" applyFill="1" applyBorder="1" applyAlignment="1">
      <alignment horizontal="right"/>
    </xf>
    <xf numFmtId="0" fontId="8" fillId="5" borderId="37" xfId="0" applyFont="1" applyFill="1" applyBorder="1" applyAlignment="1">
      <alignment horizontal="right"/>
    </xf>
    <xf numFmtId="165" fontId="8" fillId="5" borderId="34" xfId="2" applyNumberFormat="1" applyFont="1" applyFill="1" applyBorder="1" applyAlignment="1">
      <alignment horizontal="right" wrapText="1"/>
    </xf>
    <xf numFmtId="0" fontId="8" fillId="5" borderId="37" xfId="0" applyNumberFormat="1" applyFont="1" applyFill="1" applyBorder="1" applyAlignment="1">
      <alignment horizontal="right"/>
    </xf>
    <xf numFmtId="3" fontId="23" fillId="2" borderId="22" xfId="2" applyNumberFormat="1" applyFont="1" applyFill="1" applyBorder="1" applyAlignment="1">
      <alignment horizontal="right" wrapText="1"/>
    </xf>
    <xf numFmtId="3" fontId="8" fillId="0" borderId="22" xfId="2" applyNumberFormat="1" applyFont="1" applyFill="1" applyBorder="1" applyAlignment="1">
      <alignment horizontal="right" wrapText="1"/>
    </xf>
    <xf numFmtId="3" fontId="17" fillId="0" borderId="66" xfId="0" applyNumberFormat="1" applyFont="1" applyBorder="1" applyAlignment="1">
      <alignment horizontal="right"/>
    </xf>
    <xf numFmtId="3" fontId="15" fillId="0" borderId="67" xfId="2" applyNumberFormat="1" applyFont="1" applyFill="1" applyBorder="1" applyAlignment="1">
      <alignment wrapText="1"/>
    </xf>
    <xf numFmtId="3" fontId="15" fillId="0" borderId="14" xfId="2" applyNumberFormat="1" applyFont="1" applyFill="1" applyBorder="1" applyAlignment="1">
      <alignment wrapText="1"/>
    </xf>
    <xf numFmtId="3" fontId="15" fillId="0" borderId="16" xfId="2" applyNumberFormat="1" applyFont="1" applyFill="1" applyBorder="1" applyAlignment="1">
      <alignment wrapText="1"/>
    </xf>
    <xf numFmtId="3" fontId="15" fillId="0" borderId="37" xfId="2" applyNumberFormat="1" applyFont="1" applyFill="1" applyBorder="1" applyAlignment="1">
      <alignment wrapText="1"/>
    </xf>
    <xf numFmtId="3" fontId="0" fillId="0" borderId="37" xfId="0" applyNumberFormat="1" applyBorder="1"/>
    <xf numFmtId="0" fontId="15" fillId="0" borderId="45" xfId="0" applyFont="1" applyFill="1" applyBorder="1" applyAlignment="1">
      <alignment horizontal="center" wrapText="1"/>
    </xf>
    <xf numFmtId="0" fontId="15" fillId="0" borderId="69" xfId="0" applyFont="1" applyFill="1" applyBorder="1" applyAlignment="1">
      <alignment horizontal="center" wrapText="1"/>
    </xf>
    <xf numFmtId="3" fontId="0" fillId="0" borderId="68" xfId="0" applyNumberFormat="1" applyBorder="1"/>
    <xf numFmtId="3" fontId="17" fillId="0" borderId="68" xfId="0" applyNumberFormat="1" applyFont="1" applyBorder="1" applyAlignment="1">
      <alignment horizontal="right"/>
    </xf>
    <xf numFmtId="3" fontId="23" fillId="2" borderId="29" xfId="2" applyNumberFormat="1" applyFont="1" applyFill="1" applyBorder="1" applyAlignment="1">
      <alignment horizontal="right" wrapText="1"/>
    </xf>
    <xf numFmtId="3" fontId="17" fillId="0" borderId="70" xfId="0" applyNumberFormat="1" applyFont="1" applyBorder="1" applyAlignment="1">
      <alignment horizontal="right"/>
    </xf>
    <xf numFmtId="3" fontId="23" fillId="2" borderId="32" xfId="2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 wrapText="1"/>
    </xf>
    <xf numFmtId="3" fontId="8" fillId="0" borderId="29" xfId="2" applyNumberFormat="1" applyFont="1" applyFill="1" applyBorder="1" applyAlignment="1">
      <alignment horizontal="right" wrapText="1"/>
    </xf>
    <xf numFmtId="3" fontId="8" fillId="0" borderId="32" xfId="2" applyNumberFormat="1" applyFont="1" applyFill="1" applyBorder="1" applyAlignment="1">
      <alignment horizontal="right" wrapText="1"/>
    </xf>
    <xf numFmtId="3" fontId="14" fillId="0" borderId="2" xfId="0" applyNumberFormat="1" applyFont="1" applyFill="1" applyBorder="1" applyAlignment="1">
      <alignment wrapText="1"/>
    </xf>
    <xf numFmtId="49" fontId="8" fillId="0" borderId="42" xfId="0" applyNumberFormat="1" applyFont="1" applyFill="1" applyBorder="1" applyAlignment="1">
      <alignment horizontal="center" wrapText="1"/>
    </xf>
    <xf numFmtId="49" fontId="8" fillId="0" borderId="19" xfId="0" applyNumberFormat="1" applyFont="1" applyFill="1" applyBorder="1" applyAlignment="1">
      <alignment horizontal="center" wrapText="1"/>
    </xf>
    <xf numFmtId="49" fontId="8" fillId="0" borderId="20" xfId="0" applyNumberFormat="1" applyFont="1" applyFill="1" applyBorder="1" applyAlignment="1">
      <alignment horizontal="center" wrapText="1"/>
    </xf>
    <xf numFmtId="49" fontId="8" fillId="0" borderId="21" xfId="0" applyNumberFormat="1" applyFont="1" applyFill="1" applyBorder="1" applyAlignment="1">
      <alignment horizontal="center" wrapText="1"/>
    </xf>
    <xf numFmtId="49" fontId="8" fillId="0" borderId="41" xfId="0" applyNumberFormat="1" applyFont="1" applyFill="1" applyBorder="1" applyAlignment="1">
      <alignment horizontal="center" wrapText="1"/>
    </xf>
    <xf numFmtId="49" fontId="8" fillId="0" borderId="43" xfId="0" applyNumberFormat="1" applyFont="1" applyFill="1" applyBorder="1" applyAlignment="1">
      <alignment horizontal="center" wrapText="1"/>
    </xf>
    <xf numFmtId="0" fontId="8" fillId="0" borderId="65" xfId="0" applyFont="1" applyFill="1" applyBorder="1" applyAlignment="1">
      <alignment horizontal="center" wrapText="1"/>
    </xf>
    <xf numFmtId="0" fontId="8" fillId="0" borderId="71" xfId="0" applyFont="1" applyFill="1" applyBorder="1" applyAlignment="1">
      <alignment horizontal="center" wrapText="1"/>
    </xf>
    <xf numFmtId="0" fontId="8" fillId="0" borderId="72" xfId="0" applyFont="1" applyFill="1" applyBorder="1" applyAlignment="1">
      <alignment horizontal="center" wrapText="1"/>
    </xf>
    <xf numFmtId="0" fontId="8" fillId="0" borderId="73" xfId="0" applyFont="1" applyFill="1" applyBorder="1" applyAlignment="1">
      <alignment horizontal="center" wrapText="1"/>
    </xf>
    <xf numFmtId="49" fontId="8" fillId="0" borderId="74" xfId="0" applyNumberFormat="1" applyFont="1" applyFill="1" applyBorder="1" applyAlignment="1">
      <alignment horizontal="center" wrapText="1"/>
    </xf>
    <xf numFmtId="49" fontId="8" fillId="0" borderId="45" xfId="0" applyNumberFormat="1" applyFont="1" applyFill="1" applyBorder="1" applyAlignment="1">
      <alignment horizontal="center" wrapText="1"/>
    </xf>
    <xf numFmtId="49" fontId="8" fillId="0" borderId="69" xfId="0" applyNumberFormat="1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8" fillId="2" borderId="75" xfId="0" applyFont="1" applyFill="1" applyBorder="1" applyAlignment="1">
      <alignment horizontal="left" wrapText="1"/>
    </xf>
    <xf numFmtId="0" fontId="8" fillId="0" borderId="75" xfId="0" applyFont="1" applyFill="1" applyBorder="1" applyAlignment="1">
      <alignment horizontal="left" wrapText="1"/>
    </xf>
    <xf numFmtId="0" fontId="8" fillId="0" borderId="69" xfId="0" applyFont="1" applyFill="1" applyBorder="1" applyAlignment="1">
      <alignment horizontal="center" wrapText="1"/>
    </xf>
    <xf numFmtId="0" fontId="15" fillId="0" borderId="76" xfId="0" applyFont="1" applyFill="1" applyBorder="1" applyAlignment="1">
      <alignment horizontal="center" wrapText="1"/>
    </xf>
    <xf numFmtId="0" fontId="15" fillId="0" borderId="36" xfId="0" applyFont="1" applyFill="1" applyBorder="1" applyAlignment="1">
      <alignment horizontal="center" wrapText="1"/>
    </xf>
    <xf numFmtId="0" fontId="15" fillId="0" borderId="46" xfId="0" applyFont="1" applyFill="1" applyBorder="1" applyAlignment="1">
      <alignment horizontal="center" wrapText="1"/>
    </xf>
    <xf numFmtId="0" fontId="15" fillId="0" borderId="77" xfId="0" applyFont="1" applyFill="1" applyBorder="1" applyAlignment="1">
      <alignment horizontal="center" wrapText="1"/>
    </xf>
    <xf numFmtId="0" fontId="15" fillId="0" borderId="78" xfId="0" applyFont="1" applyFill="1" applyBorder="1" applyAlignment="1">
      <alignment horizontal="center" wrapText="1"/>
    </xf>
    <xf numFmtId="0" fontId="15" fillId="0" borderId="74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3" fontId="8" fillId="0" borderId="55" xfId="2" applyNumberFormat="1" applyFont="1" applyFill="1" applyBorder="1" applyAlignment="1">
      <alignment horizontal="right" wrapText="1"/>
    </xf>
    <xf numFmtId="3" fontId="8" fillId="0" borderId="25" xfId="2" applyNumberFormat="1" applyFont="1" applyFill="1" applyBorder="1" applyAlignment="1">
      <alignment horizontal="right" wrapText="1"/>
    </xf>
    <xf numFmtId="3" fontId="8" fillId="0" borderId="81" xfId="2" applyNumberFormat="1" applyFont="1" applyFill="1" applyBorder="1" applyAlignment="1">
      <alignment horizontal="right" wrapText="1"/>
    </xf>
    <xf numFmtId="3" fontId="8" fillId="0" borderId="26" xfId="2" applyNumberFormat="1" applyFont="1" applyFill="1" applyBorder="1" applyAlignment="1">
      <alignment horizontal="right" wrapText="1"/>
    </xf>
    <xf numFmtId="3" fontId="8" fillId="0" borderId="28" xfId="2" applyNumberFormat="1" applyFont="1" applyFill="1" applyBorder="1" applyAlignment="1">
      <alignment horizontal="right" wrapText="1"/>
    </xf>
    <xf numFmtId="3" fontId="3" fillId="0" borderId="53" xfId="0" applyNumberFormat="1" applyFont="1" applyFill="1" applyBorder="1" applyAlignment="1">
      <alignment horizontal="right" wrapText="1"/>
    </xf>
    <xf numFmtId="3" fontId="8" fillId="0" borderId="30" xfId="2" applyNumberFormat="1" applyFont="1" applyFill="1" applyBorder="1" applyAlignment="1">
      <alignment horizontal="right" wrapText="1"/>
    </xf>
    <xf numFmtId="3" fontId="8" fillId="0" borderId="39" xfId="2" applyNumberFormat="1" applyFont="1" applyFill="1" applyBorder="1" applyAlignment="1">
      <alignment horizontal="right" wrapText="1"/>
    </xf>
    <xf numFmtId="3" fontId="8" fillId="0" borderId="31" xfId="2" applyNumberFormat="1" applyFont="1" applyFill="1" applyBorder="1" applyAlignment="1">
      <alignment horizontal="right" wrapText="1"/>
    </xf>
    <xf numFmtId="165" fontId="8" fillId="2" borderId="84" xfId="2" applyNumberFormat="1" applyFont="1" applyFill="1" applyBorder="1" applyAlignment="1">
      <alignment horizontal="right" wrapText="1"/>
    </xf>
    <xf numFmtId="165" fontId="13" fillId="0" borderId="24" xfId="2" applyNumberFormat="1" applyFont="1" applyFill="1" applyBorder="1" applyAlignment="1">
      <alignment horizontal="right" wrapText="1"/>
    </xf>
    <xf numFmtId="165" fontId="3" fillId="0" borderId="7" xfId="2" applyNumberFormat="1" applyFont="1" applyFill="1" applyBorder="1" applyAlignment="1">
      <alignment horizontal="right" wrapText="1"/>
    </xf>
    <xf numFmtId="165" fontId="8" fillId="0" borderId="22" xfId="2" applyNumberFormat="1" applyFont="1" applyFill="1" applyBorder="1" applyAlignment="1">
      <alignment horizontal="right" wrapText="1"/>
    </xf>
    <xf numFmtId="165" fontId="8" fillId="2" borderId="66" xfId="2" applyNumberFormat="1" applyFont="1" applyFill="1" applyBorder="1" applyAlignment="1">
      <alignment horizontal="right" wrapText="1"/>
    </xf>
    <xf numFmtId="165" fontId="8" fillId="0" borderId="28" xfId="2" applyNumberFormat="1" applyFont="1" applyFill="1" applyBorder="1" applyAlignment="1">
      <alignment horizontal="right" wrapText="1"/>
    </xf>
    <xf numFmtId="165" fontId="8" fillId="0" borderId="29" xfId="2" applyNumberFormat="1" applyFont="1" applyFill="1" applyBorder="1" applyAlignment="1">
      <alignment horizontal="right" wrapText="1"/>
    </xf>
    <xf numFmtId="165" fontId="8" fillId="2" borderId="28" xfId="2" applyNumberFormat="1" applyFont="1" applyFill="1" applyBorder="1" applyAlignment="1">
      <alignment horizontal="right" wrapText="1"/>
    </xf>
    <xf numFmtId="165" fontId="8" fillId="2" borderId="29" xfId="2" applyNumberFormat="1" applyFont="1" applyFill="1" applyBorder="1" applyAlignment="1">
      <alignment horizontal="right" wrapText="1"/>
    </xf>
    <xf numFmtId="165" fontId="8" fillId="2" borderId="30" xfId="2" applyNumberFormat="1" applyFont="1" applyFill="1" applyBorder="1" applyAlignment="1">
      <alignment horizontal="right" wrapText="1"/>
    </xf>
    <xf numFmtId="165" fontId="8" fillId="2" borderId="39" xfId="2" applyNumberFormat="1" applyFont="1" applyFill="1" applyBorder="1" applyAlignment="1">
      <alignment horizontal="right" wrapText="1"/>
    </xf>
    <xf numFmtId="165" fontId="8" fillId="2" borderId="31" xfId="2" applyNumberFormat="1" applyFont="1" applyFill="1" applyBorder="1" applyAlignment="1">
      <alignment horizontal="right" wrapText="1"/>
    </xf>
    <xf numFmtId="165" fontId="8" fillId="2" borderId="83" xfId="2" applyNumberFormat="1" applyFont="1" applyFill="1" applyBorder="1" applyAlignment="1">
      <alignment horizontal="right" wrapText="1"/>
    </xf>
    <xf numFmtId="165" fontId="8" fillId="2" borderId="25" xfId="2" applyNumberFormat="1" applyFont="1" applyFill="1" applyBorder="1" applyAlignment="1">
      <alignment horizontal="right" wrapText="1"/>
    </xf>
    <xf numFmtId="165" fontId="8" fillId="2" borderId="81" xfId="2" applyNumberFormat="1" applyFont="1" applyFill="1" applyBorder="1" applyAlignment="1">
      <alignment horizontal="right" wrapText="1"/>
    </xf>
    <xf numFmtId="165" fontId="8" fillId="2" borderId="26" xfId="2" applyNumberFormat="1" applyFont="1" applyFill="1" applyBorder="1" applyAlignment="1">
      <alignment horizontal="right" wrapText="1"/>
    </xf>
    <xf numFmtId="165" fontId="8" fillId="2" borderId="34" xfId="2" applyNumberFormat="1" applyFont="1" applyFill="1" applyBorder="1" applyAlignment="1">
      <alignment horizontal="center" wrapText="1"/>
    </xf>
    <xf numFmtId="165" fontId="8" fillId="2" borderId="22" xfId="2" applyNumberFormat="1" applyFont="1" applyFill="1" applyBorder="1" applyAlignment="1">
      <alignment horizontal="center" wrapText="1"/>
    </xf>
    <xf numFmtId="165" fontId="8" fillId="2" borderId="25" xfId="2" applyNumberFormat="1" applyFont="1" applyFill="1" applyBorder="1" applyAlignment="1">
      <alignment horizontal="center" wrapText="1"/>
    </xf>
    <xf numFmtId="165" fontId="8" fillId="2" borderId="81" xfId="2" applyNumberFormat="1" applyFont="1" applyFill="1" applyBorder="1" applyAlignment="1">
      <alignment horizontal="center" wrapText="1"/>
    </xf>
    <xf numFmtId="165" fontId="8" fillId="2" borderId="26" xfId="2" applyNumberFormat="1" applyFont="1" applyFill="1" applyBorder="1" applyAlignment="1">
      <alignment horizontal="center" wrapText="1"/>
    </xf>
    <xf numFmtId="165" fontId="8" fillId="2" borderId="28" xfId="2" applyNumberFormat="1" applyFont="1" applyFill="1" applyBorder="1" applyAlignment="1">
      <alignment horizontal="center" wrapText="1"/>
    </xf>
    <xf numFmtId="165" fontId="8" fillId="2" borderId="29" xfId="2" applyNumberFormat="1" applyFont="1" applyFill="1" applyBorder="1" applyAlignment="1">
      <alignment horizontal="center" wrapText="1"/>
    </xf>
    <xf numFmtId="165" fontId="8" fillId="2" borderId="30" xfId="2" applyNumberFormat="1" applyFont="1" applyFill="1" applyBorder="1" applyAlignment="1">
      <alignment horizontal="center" wrapText="1"/>
    </xf>
    <xf numFmtId="165" fontId="8" fillId="2" borderId="39" xfId="2" applyNumberFormat="1" applyFont="1" applyFill="1" applyBorder="1" applyAlignment="1">
      <alignment horizontal="center" wrapText="1"/>
    </xf>
    <xf numFmtId="165" fontId="8" fillId="2" borderId="31" xfId="2" applyNumberFormat="1" applyFont="1" applyFill="1" applyBorder="1" applyAlignment="1">
      <alignment horizontal="center" wrapText="1"/>
    </xf>
    <xf numFmtId="165" fontId="8" fillId="2" borderId="55" xfId="2" applyNumberFormat="1" applyFont="1" applyFill="1" applyBorder="1" applyAlignment="1">
      <alignment horizontal="right" wrapText="1"/>
    </xf>
    <xf numFmtId="165" fontId="8" fillId="0" borderId="87" xfId="2" applyNumberFormat="1" applyFont="1" applyFill="1" applyBorder="1" applyAlignment="1">
      <alignment horizontal="right" wrapText="1"/>
    </xf>
    <xf numFmtId="165" fontId="3" fillId="0" borderId="53" xfId="0" applyNumberFormat="1" applyFont="1" applyFill="1" applyBorder="1" applyAlignment="1">
      <alignment horizontal="right" wrapText="1"/>
    </xf>
    <xf numFmtId="165" fontId="8" fillId="0" borderId="25" xfId="2" applyNumberFormat="1" applyFont="1" applyFill="1" applyBorder="1" applyAlignment="1">
      <alignment horizontal="right" wrapText="1"/>
    </xf>
    <xf numFmtId="165" fontId="8" fillId="0" borderId="81" xfId="2" applyNumberFormat="1" applyFont="1" applyFill="1" applyBorder="1" applyAlignment="1">
      <alignment horizontal="right" wrapText="1"/>
    </xf>
    <xf numFmtId="165" fontId="8" fillId="0" borderId="26" xfId="2" applyNumberFormat="1" applyFont="1" applyFill="1" applyBorder="1" applyAlignment="1">
      <alignment horizontal="right" wrapText="1"/>
    </xf>
    <xf numFmtId="165" fontId="8" fillId="0" borderId="30" xfId="2" applyNumberFormat="1" applyFont="1" applyFill="1" applyBorder="1" applyAlignment="1">
      <alignment horizontal="right" wrapText="1"/>
    </xf>
    <xf numFmtId="165" fontId="8" fillId="0" borderId="39" xfId="2" applyNumberFormat="1" applyFont="1" applyFill="1" applyBorder="1" applyAlignment="1">
      <alignment horizontal="right" wrapText="1"/>
    </xf>
    <xf numFmtId="165" fontId="8" fillId="0" borderId="31" xfId="2" applyNumberFormat="1" applyFont="1" applyFill="1" applyBorder="1" applyAlignment="1">
      <alignment horizontal="right" wrapText="1"/>
    </xf>
    <xf numFmtId="0" fontId="8" fillId="0" borderId="89" xfId="0" applyFont="1" applyFill="1" applyBorder="1" applyAlignment="1">
      <alignment horizontal="center" wrapText="1"/>
    </xf>
    <xf numFmtId="0" fontId="8" fillId="0" borderId="90" xfId="0" applyFont="1" applyFill="1" applyBorder="1" applyAlignment="1">
      <alignment horizontal="center" wrapText="1"/>
    </xf>
    <xf numFmtId="0" fontId="8" fillId="2" borderId="91" xfId="0" applyFont="1" applyFill="1" applyBorder="1" applyAlignment="1">
      <alignment horizontal="left" wrapText="1"/>
    </xf>
    <xf numFmtId="3" fontId="17" fillId="0" borderId="57" xfId="0" applyNumberFormat="1" applyFont="1" applyBorder="1" applyAlignment="1">
      <alignment horizontal="right"/>
    </xf>
    <xf numFmtId="3" fontId="23" fillId="2" borderId="55" xfId="2" applyNumberFormat="1" applyFont="1" applyFill="1" applyBorder="1" applyAlignment="1">
      <alignment horizontal="right" wrapText="1"/>
    </xf>
    <xf numFmtId="3" fontId="17" fillId="0" borderId="55" xfId="0" applyNumberFormat="1" applyFont="1" applyBorder="1" applyAlignment="1">
      <alignment horizontal="right"/>
    </xf>
    <xf numFmtId="3" fontId="23" fillId="2" borderId="79" xfId="2" applyNumberFormat="1" applyFont="1" applyFill="1" applyBorder="1" applyAlignment="1">
      <alignment horizontal="right" wrapText="1"/>
    </xf>
    <xf numFmtId="3" fontId="17" fillId="0" borderId="56" xfId="0" applyNumberFormat="1" applyFont="1" applyBorder="1" applyAlignment="1">
      <alignment horizontal="right"/>
    </xf>
    <xf numFmtId="3" fontId="23" fillId="2" borderId="89" xfId="2" applyNumberFormat="1" applyFont="1" applyFill="1" applyBorder="1" applyAlignment="1">
      <alignment horizontal="right" wrapText="1"/>
    </xf>
    <xf numFmtId="3" fontId="8" fillId="0" borderId="79" xfId="2" applyNumberFormat="1" applyFont="1" applyFill="1" applyBorder="1" applyAlignment="1">
      <alignment horizontal="right" wrapText="1"/>
    </xf>
    <xf numFmtId="3" fontId="8" fillId="0" borderId="89" xfId="2" applyNumberFormat="1" applyFont="1" applyFill="1" applyBorder="1" applyAlignment="1">
      <alignment horizontal="right" wrapText="1"/>
    </xf>
    <xf numFmtId="3" fontId="8" fillId="0" borderId="57" xfId="2" applyNumberFormat="1" applyFont="1" applyFill="1" applyBorder="1" applyAlignment="1">
      <alignment horizontal="right" wrapText="1"/>
    </xf>
    <xf numFmtId="0" fontId="14" fillId="0" borderId="86" xfId="0" applyFont="1" applyFill="1" applyBorder="1" applyAlignment="1">
      <alignment horizontal="center" vertical="center" wrapText="1"/>
    </xf>
    <xf numFmtId="165" fontId="8" fillId="2" borderId="24" xfId="2" applyNumberFormat="1" applyFont="1" applyFill="1" applyBorder="1" applyAlignment="1">
      <alignment horizontal="center" wrapText="1"/>
    </xf>
    <xf numFmtId="3" fontId="15" fillId="0" borderId="92" xfId="2" applyNumberFormat="1" applyFont="1" applyFill="1" applyBorder="1" applyAlignment="1">
      <alignment wrapText="1"/>
    </xf>
    <xf numFmtId="3" fontId="15" fillId="0" borderId="84" xfId="2" applyNumberFormat="1" applyFont="1" applyFill="1" applyBorder="1" applyAlignment="1">
      <alignment wrapText="1"/>
    </xf>
    <xf numFmtId="3" fontId="15" fillId="0" borderId="85" xfId="2" applyNumberFormat="1" applyFont="1" applyFill="1" applyBorder="1" applyAlignment="1">
      <alignment wrapText="1"/>
    </xf>
    <xf numFmtId="3" fontId="15" fillId="0" borderId="75" xfId="2" applyNumberFormat="1" applyFont="1" applyFill="1" applyBorder="1" applyAlignment="1">
      <alignment wrapText="1"/>
    </xf>
    <xf numFmtId="3" fontId="0" fillId="0" borderId="75" xfId="0" applyNumberFormat="1" applyBorder="1"/>
    <xf numFmtId="3" fontId="0" fillId="0" borderId="82" xfId="0" applyNumberFormat="1" applyBorder="1"/>
    <xf numFmtId="3" fontId="15" fillId="0" borderId="28" xfId="2" applyNumberFormat="1" applyFont="1" applyFill="1" applyBorder="1" applyAlignment="1">
      <alignment wrapText="1"/>
    </xf>
    <xf numFmtId="3" fontId="15" fillId="0" borderId="93" xfId="2" applyNumberFormat="1" applyFont="1" applyFill="1" applyBorder="1" applyAlignment="1">
      <alignment wrapText="1"/>
    </xf>
    <xf numFmtId="3" fontId="15" fillId="0" borderId="76" xfId="2" applyNumberFormat="1" applyFont="1" applyFill="1" applyBorder="1" applyAlignment="1">
      <alignment wrapText="1"/>
    </xf>
    <xf numFmtId="3" fontId="15" fillId="0" borderId="9" xfId="2" applyNumberFormat="1" applyFont="1" applyFill="1" applyBorder="1" applyAlignment="1">
      <alignment wrapText="1"/>
    </xf>
    <xf numFmtId="3" fontId="15" fillId="0" borderId="36" xfId="2" applyNumberFormat="1" applyFont="1" applyFill="1" applyBorder="1" applyAlignment="1">
      <alignment wrapText="1"/>
    </xf>
    <xf numFmtId="3" fontId="15" fillId="0" borderId="10" xfId="2" applyNumberFormat="1" applyFont="1" applyFill="1" applyBorder="1" applyAlignment="1">
      <alignment wrapText="1"/>
    </xf>
    <xf numFmtId="3" fontId="15" fillId="0" borderId="46" xfId="2" applyNumberFormat="1" applyFont="1" applyFill="1" applyBorder="1" applyAlignment="1">
      <alignment wrapText="1"/>
    </xf>
    <xf numFmtId="3" fontId="15" fillId="0" borderId="77" xfId="2" applyNumberFormat="1" applyFont="1" applyFill="1" applyBorder="1" applyAlignment="1">
      <alignment wrapText="1"/>
    </xf>
    <xf numFmtId="3" fontId="0" fillId="0" borderId="28" xfId="0" applyNumberFormat="1" applyBorder="1"/>
    <xf numFmtId="3" fontId="0" fillId="0" borderId="77" xfId="0" applyNumberFormat="1" applyBorder="1"/>
    <xf numFmtId="3" fontId="0" fillId="0" borderId="30" xfId="0" applyNumberFormat="1" applyBorder="1"/>
    <xf numFmtId="3" fontId="0" fillId="0" borderId="88" xfId="0" applyNumberFormat="1" applyBorder="1"/>
    <xf numFmtId="3" fontId="14" fillId="0" borderId="4" xfId="0" applyNumberFormat="1" applyFont="1" applyFill="1" applyBorder="1" applyAlignment="1">
      <alignment wrapText="1"/>
    </xf>
    <xf numFmtId="3" fontId="0" fillId="0" borderId="80" xfId="0" applyNumberFormat="1" applyBorder="1"/>
    <xf numFmtId="3" fontId="8" fillId="0" borderId="94" xfId="2" applyNumberFormat="1" applyFont="1" applyFill="1" applyBorder="1" applyAlignment="1">
      <alignment horizontal="right" wrapText="1"/>
    </xf>
    <xf numFmtId="0" fontId="14" fillId="0" borderId="95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8" fillId="2" borderId="52" xfId="0" applyFont="1" applyFill="1" applyBorder="1" applyAlignment="1">
      <alignment horizontal="center" wrapText="1"/>
    </xf>
    <xf numFmtId="0" fontId="18" fillId="2" borderId="54" xfId="0" applyFont="1" applyFill="1" applyBorder="1" applyAlignment="1">
      <alignment horizontal="center" wrapText="1"/>
    </xf>
    <xf numFmtId="0" fontId="18" fillId="2" borderId="47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8" fillId="4" borderId="3" xfId="0" applyFont="1" applyFill="1" applyBorder="1" applyAlignment="1">
      <alignment horizontal="center" wrapText="1"/>
    </xf>
    <xf numFmtId="0" fontId="18" fillId="4" borderId="6" xfId="0" applyFont="1" applyFill="1" applyBorder="1" applyAlignment="1">
      <alignment horizontal="center" wrapText="1"/>
    </xf>
    <xf numFmtId="0" fontId="13" fillId="0" borderId="50" xfId="0" applyFont="1" applyFill="1" applyBorder="1" applyAlignment="1">
      <alignment wrapText="1"/>
    </xf>
    <xf numFmtId="0" fontId="13" fillId="0" borderId="51" xfId="0" applyFont="1" applyFill="1" applyBorder="1" applyAlignment="1">
      <alignment wrapText="1"/>
    </xf>
    <xf numFmtId="0" fontId="13" fillId="0" borderId="50" xfId="0" applyFont="1" applyFill="1" applyBorder="1" applyAlignment="1">
      <alignment horizontal="center" wrapText="1"/>
    </xf>
    <xf numFmtId="0" fontId="13" fillId="0" borderId="53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13" fillId="0" borderId="51" xfId="0" applyFont="1" applyFill="1" applyBorder="1" applyAlignment="1">
      <alignment horizontal="center" wrapText="1"/>
    </xf>
    <xf numFmtId="0" fontId="13" fillId="0" borderId="52" xfId="0" applyFont="1" applyFill="1" applyBorder="1" applyAlignment="1">
      <alignment wrapText="1"/>
    </xf>
    <xf numFmtId="0" fontId="13" fillId="0" borderId="53" xfId="0" applyFont="1" applyFill="1" applyBorder="1" applyAlignment="1">
      <alignment wrapText="1"/>
    </xf>
    <xf numFmtId="0" fontId="13" fillId="0" borderId="50" xfId="0" applyFont="1" applyFill="1" applyBorder="1" applyAlignment="1">
      <alignment horizontal="left" wrapText="1"/>
    </xf>
    <xf numFmtId="0" fontId="13" fillId="0" borderId="51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13" fillId="0" borderId="64" xfId="0" applyFont="1" applyFill="1" applyBorder="1" applyAlignment="1">
      <alignment horizontal="center" wrapText="1"/>
    </xf>
    <xf numFmtId="0" fontId="13" fillId="0" borderId="47" xfId="0" applyFont="1" applyFill="1" applyBorder="1" applyAlignment="1">
      <alignment horizontal="center" wrapText="1"/>
    </xf>
    <xf numFmtId="0" fontId="13" fillId="0" borderId="44" xfId="0" applyFont="1" applyFill="1" applyBorder="1" applyAlignment="1">
      <alignment horizontal="left" wrapText="1"/>
    </xf>
    <xf numFmtId="0" fontId="16" fillId="0" borderId="0" xfId="0" applyFont="1" applyBorder="1" applyAlignment="1">
      <alignment wrapText="1"/>
    </xf>
    <xf numFmtId="0" fontId="14" fillId="0" borderId="50" xfId="0" applyFont="1" applyFill="1" applyBorder="1" applyAlignment="1">
      <alignment wrapText="1"/>
    </xf>
    <xf numFmtId="0" fontId="14" fillId="0" borderId="51" xfId="0" applyFont="1" applyFill="1" applyBorder="1" applyAlignment="1">
      <alignment wrapText="1"/>
    </xf>
    <xf numFmtId="0" fontId="14" fillId="0" borderId="52" xfId="0" applyFont="1" applyFill="1" applyBorder="1" applyAlignment="1">
      <alignment horizontal="center" wrapText="1"/>
    </xf>
    <xf numFmtId="0" fontId="14" fillId="0" borderId="53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50" xfId="0" applyFont="1" applyFill="1" applyBorder="1" applyAlignment="1">
      <alignment horizontal="center" wrapText="1"/>
    </xf>
    <xf numFmtId="0" fontId="14" fillId="0" borderId="44" xfId="0" applyFont="1" applyFill="1" applyBorder="1" applyAlignment="1">
      <alignment horizontal="center" wrapText="1"/>
    </xf>
    <xf numFmtId="3" fontId="15" fillId="0" borderId="80" xfId="2" applyNumberFormat="1" applyFont="1" applyFill="1" applyBorder="1" applyAlignment="1">
      <alignment wrapText="1"/>
    </xf>
    <xf numFmtId="3" fontId="15" fillId="0" borderId="74" xfId="2" applyNumberFormat="1" applyFont="1" applyFill="1" applyBorder="1" applyAlignment="1">
      <alignment wrapText="1"/>
    </xf>
    <xf numFmtId="3" fontId="15" fillId="0" borderId="45" xfId="2" applyNumberFormat="1" applyFont="1" applyFill="1" applyBorder="1" applyAlignment="1">
      <alignment wrapText="1"/>
    </xf>
    <xf numFmtId="3" fontId="15" fillId="0" borderId="69" xfId="2" applyNumberFormat="1" applyFont="1" applyFill="1" applyBorder="1" applyAlignment="1">
      <alignment wrapText="1"/>
    </xf>
    <xf numFmtId="3" fontId="15" fillId="0" borderId="96" xfId="2" applyNumberFormat="1" applyFont="1" applyFill="1" applyBorder="1" applyAlignment="1">
      <alignment wrapText="1"/>
    </xf>
    <xf numFmtId="3" fontId="15" fillId="0" borderId="97" xfId="2" applyNumberFormat="1" applyFont="1" applyFill="1" applyBorder="1" applyAlignment="1">
      <alignment wrapText="1"/>
    </xf>
    <xf numFmtId="3" fontId="15" fillId="0" borderId="98" xfId="2" applyNumberFormat="1" applyFont="1" applyFill="1" applyBorder="1" applyAlignment="1">
      <alignment wrapText="1"/>
    </xf>
  </cellXfs>
  <cellStyles count="7">
    <cellStyle name="Euro" xfId="1"/>
    <cellStyle name="Millares" xfId="2" builtinId="3"/>
    <cellStyle name="Normal" xfId="0" builtinId="0"/>
    <cellStyle name="Normal 2" xfId="3"/>
    <cellStyle name="Normal 2 2" xfId="4"/>
    <cellStyle name="Normal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tabSelected="1" topLeftCell="A4" zoomScale="115" zoomScaleNormal="115" workbookViewId="0">
      <selection activeCell="X7" sqref="X7"/>
    </sheetView>
  </sheetViews>
  <sheetFormatPr baseColWidth="10" defaultRowHeight="12.75" x14ac:dyDescent="0.2"/>
  <cols>
    <col min="1" max="1" width="9.5703125" style="51" customWidth="1"/>
    <col min="2" max="2" width="14.7109375" style="51" customWidth="1"/>
    <col min="3" max="3" width="14.140625" style="51" bestFit="1" customWidth="1"/>
    <col min="4" max="14" width="12.5703125" customWidth="1"/>
    <col min="15" max="15" width="12.42578125" customWidth="1"/>
    <col min="16" max="16" width="12.85546875" customWidth="1"/>
    <col min="17" max="25" width="12.42578125" customWidth="1"/>
    <col min="26" max="26" width="12.28515625" bestFit="1" customWidth="1"/>
    <col min="35" max="35" width="12.85546875" bestFit="1" customWidth="1"/>
  </cols>
  <sheetData>
    <row r="1" spans="1:35" ht="18" x14ac:dyDescent="0.25">
      <c r="A1" s="338" t="str">
        <f>NACIONAL!A1</f>
        <v>BONO DE VACACIONES 2018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35" ht="18" x14ac:dyDescent="0.25">
      <c r="A2" s="338" t="str">
        <f>NACIONAL!A2</f>
        <v>Ley Nº 21.126 Artículo 25º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4" spans="1:35" ht="18" x14ac:dyDescent="0.25">
      <c r="A4" s="338" t="s">
        <v>387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1:35" ht="13.5" thickBot="1" x14ac:dyDescent="0.25"/>
    <row r="6" spans="1:35" s="78" customFormat="1" ht="18.75" customHeight="1" thickBot="1" x14ac:dyDescent="0.25">
      <c r="A6" s="341" t="s">
        <v>0</v>
      </c>
      <c r="B6" s="189"/>
      <c r="C6" s="343" t="s">
        <v>1</v>
      </c>
      <c r="D6" s="335" t="s">
        <v>2</v>
      </c>
      <c r="E6" s="336"/>
      <c r="F6" s="336"/>
      <c r="G6" s="337"/>
      <c r="H6" s="335" t="s">
        <v>3</v>
      </c>
      <c r="I6" s="336"/>
      <c r="J6" s="336"/>
      <c r="K6" s="337"/>
      <c r="L6" s="335" t="s">
        <v>4</v>
      </c>
      <c r="M6" s="336"/>
      <c r="N6" s="336"/>
      <c r="O6" s="337"/>
      <c r="P6" s="335" t="s">
        <v>5</v>
      </c>
      <c r="Q6" s="336"/>
      <c r="R6" s="336"/>
      <c r="S6" s="337"/>
      <c r="T6" s="345" t="s">
        <v>733</v>
      </c>
      <c r="U6" s="346"/>
      <c r="V6" s="346"/>
      <c r="W6" s="347"/>
      <c r="X6" s="339" t="s">
        <v>355</v>
      </c>
      <c r="Y6" s="340"/>
    </row>
    <row r="7" spans="1:35" s="65" customFormat="1" ht="99" customHeight="1" thickBot="1" x14ac:dyDescent="0.25">
      <c r="A7" s="342"/>
      <c r="B7" s="190" t="s">
        <v>405</v>
      </c>
      <c r="C7" s="344"/>
      <c r="D7" s="167" t="str">
        <f>NACIONAL!C7</f>
        <v>Pers. Remun Liq. &lt;= a $ 752.209 Noviembre</v>
      </c>
      <c r="E7" s="168" t="str">
        <f>NACIONAL!D7</f>
        <v>Monto Bono Vacaciones $ 119.000</v>
      </c>
      <c r="F7" s="168" t="str">
        <f>NACIONAL!E7</f>
        <v>Pers. Remun Liq. &gt; a $ 752.209 y Rem Bruta &lt;= $ 2.490.923</v>
      </c>
      <c r="G7" s="169" t="str">
        <f>NACIONAL!F7</f>
        <v>Monto Bono Vacaciones $ 83.000</v>
      </c>
      <c r="H7" s="167" t="str">
        <f>NACIONAL!G7</f>
        <v>Pers. Remun Liq. &lt;= a $ 752.209 Noviembre</v>
      </c>
      <c r="I7" s="168" t="str">
        <f>NACIONAL!H7</f>
        <v>Monto Bono Vacaciones $ 119.000</v>
      </c>
      <c r="J7" s="168" t="str">
        <f>NACIONAL!I7</f>
        <v>Pers. Remun Liq. &gt; a $ 752.209 y Rem Bruta &lt;= $ 2.490.923</v>
      </c>
      <c r="K7" s="170" t="str">
        <f>NACIONAL!J7</f>
        <v>Monto Bono Vacaciones $ 83.000</v>
      </c>
      <c r="L7" s="167" t="str">
        <f>NACIONAL!K7</f>
        <v>Pers. Remun Liq. &lt;= a $ 752.209 Noviembre</v>
      </c>
      <c r="M7" s="168" t="str">
        <f>NACIONAL!L7</f>
        <v>Monto Bono Vacaciones $ 119.000</v>
      </c>
      <c r="N7" s="168" t="str">
        <f>NACIONAL!M7</f>
        <v>Pers. Remun Liq. &gt; a $ 752.209 y Rem Bruta &lt;= $ 2.490.923</v>
      </c>
      <c r="O7" s="169" t="str">
        <f>NACIONAL!N7</f>
        <v>Monto Bono Vacaciones $ 83.000</v>
      </c>
      <c r="P7" s="167" t="str">
        <f>NACIONAL!O7</f>
        <v>Pers. Remun Liq. &lt;= a $ 752.209 Noviembre</v>
      </c>
      <c r="Q7" s="168" t="str">
        <f>NACIONAL!P7</f>
        <v>Monto Bono Vacaciones $ 119.000</v>
      </c>
      <c r="R7" s="168" t="str">
        <f>NACIONAL!Q7</f>
        <v>Pers. Remun Liq. &gt; a $ 752.209 y Rem Bruta &lt;= $ 2.490.923</v>
      </c>
      <c r="S7" s="169" t="str">
        <f>NACIONAL!R7</f>
        <v>Monto Bono Vacaciones $ 83.000</v>
      </c>
      <c r="T7" s="169" t="str">
        <f>NACIONAL!S7</f>
        <v>Pers. Remun Liq. &lt;= a $ 752.209 Noviembre</v>
      </c>
      <c r="U7" s="169" t="str">
        <f>NACIONAL!T7</f>
        <v>Monto Bono Vacaciones $ 119.000</v>
      </c>
      <c r="V7" s="169" t="str">
        <f>NACIONAL!U7</f>
        <v>Pers. Remun Liq. &gt; a $ 752.209 y Rem Bruta &lt;= $ 2.490.923</v>
      </c>
      <c r="W7" s="169" t="str">
        <f>NACIONAL!V7</f>
        <v>Monto Bono Vacaciones $ 83.000</v>
      </c>
      <c r="X7" s="56" t="s">
        <v>6</v>
      </c>
      <c r="Y7" s="57" t="s">
        <v>368</v>
      </c>
    </row>
    <row r="8" spans="1:35" s="65" customFormat="1" x14ac:dyDescent="0.2">
      <c r="A8" s="60">
        <v>1201</v>
      </c>
      <c r="B8" s="228" t="s">
        <v>398</v>
      </c>
      <c r="C8" s="154" t="s">
        <v>9</v>
      </c>
      <c r="D8" s="166">
        <v>1341</v>
      </c>
      <c r="E8" s="67">
        <f t="shared" ref="E8:E14" si="0">D8*$G$18</f>
        <v>159579000</v>
      </c>
      <c r="F8" s="66">
        <v>951</v>
      </c>
      <c r="G8" s="68">
        <f t="shared" ref="G8:G14" si="1">F8*$G$19</f>
        <v>78933000</v>
      </c>
      <c r="H8" s="165">
        <v>479</v>
      </c>
      <c r="I8" s="67">
        <f t="shared" ref="I8:I14" si="2">H8*$G$18</f>
        <v>57001000</v>
      </c>
      <c r="J8" s="66">
        <v>319</v>
      </c>
      <c r="K8" s="68">
        <f t="shared" ref="K8:K14" si="3">J8*$G$19</f>
        <v>26477000</v>
      </c>
      <c r="L8" s="66">
        <v>35</v>
      </c>
      <c r="M8" s="69">
        <f t="shared" ref="M8:M14" si="4">L8*$G$18</f>
        <v>4165000</v>
      </c>
      <c r="N8" s="66">
        <v>2</v>
      </c>
      <c r="O8" s="70">
        <f t="shared" ref="O8:O14" si="5">N8*$G$19</f>
        <v>166000</v>
      </c>
      <c r="P8" s="66"/>
      <c r="Q8" s="69">
        <f t="shared" ref="Q8:Q14" si="6">P8*$G$18</f>
        <v>0</v>
      </c>
      <c r="R8" s="66"/>
      <c r="S8" s="71">
        <f t="shared" ref="S8:S14" si="7">R8*$G$19</f>
        <v>0</v>
      </c>
      <c r="T8" s="252">
        <v>139</v>
      </c>
      <c r="U8" s="252">
        <f>T8*$G$18</f>
        <v>16541000</v>
      </c>
      <c r="V8" s="252">
        <v>174</v>
      </c>
      <c r="W8" s="252">
        <f>V8*$G$19</f>
        <v>14442000</v>
      </c>
      <c r="X8" s="74">
        <f>D8+F8+H8+J8+L8+N8+P8+R8+T8+V8</f>
        <v>3440</v>
      </c>
      <c r="Y8" s="75">
        <f>E8+G8+I8+K8+M8+O8+Q8+S8+U8+W8</f>
        <v>357304000</v>
      </c>
      <c r="Z8" s="73"/>
      <c r="AD8" s="73"/>
      <c r="AF8" s="73"/>
      <c r="AG8" s="73"/>
      <c r="AH8" s="73"/>
      <c r="AI8" s="73"/>
    </row>
    <row r="9" spans="1:35" s="65" customFormat="1" x14ac:dyDescent="0.2">
      <c r="A9" s="60">
        <v>1203</v>
      </c>
      <c r="B9" s="228" t="s">
        <v>404</v>
      </c>
      <c r="C9" s="154" t="s">
        <v>10</v>
      </c>
      <c r="D9" s="166">
        <v>152</v>
      </c>
      <c r="E9" s="67">
        <f t="shared" si="0"/>
        <v>18088000</v>
      </c>
      <c r="F9" s="66">
        <v>146</v>
      </c>
      <c r="G9" s="68">
        <f t="shared" si="1"/>
        <v>12118000</v>
      </c>
      <c r="H9" s="165">
        <v>46</v>
      </c>
      <c r="I9" s="67">
        <f t="shared" si="2"/>
        <v>5474000</v>
      </c>
      <c r="J9" s="66">
        <v>31</v>
      </c>
      <c r="K9" s="68">
        <f t="shared" si="3"/>
        <v>2573000</v>
      </c>
      <c r="L9" s="66"/>
      <c r="M9" s="69">
        <f t="shared" si="4"/>
        <v>0</v>
      </c>
      <c r="N9" s="66"/>
      <c r="O9" s="70">
        <f t="shared" si="5"/>
        <v>0</v>
      </c>
      <c r="P9" s="66">
        <v>26</v>
      </c>
      <c r="Q9" s="69">
        <f t="shared" si="6"/>
        <v>3094000</v>
      </c>
      <c r="R9" s="66">
        <v>1</v>
      </c>
      <c r="S9" s="71">
        <f t="shared" si="7"/>
        <v>83000</v>
      </c>
      <c r="T9" s="210">
        <v>6</v>
      </c>
      <c r="U9" s="210">
        <f t="shared" ref="U9:U14" si="8">T9*$G$18</f>
        <v>714000</v>
      </c>
      <c r="V9" s="210">
        <v>21</v>
      </c>
      <c r="W9" s="210">
        <f t="shared" ref="W9:W14" si="9">V9*$G$19</f>
        <v>1743000</v>
      </c>
      <c r="X9" s="74">
        <f t="shared" ref="X9:X14" si="10">D9+F9+H9+J9+L9+N9+P9+R9+T9+V9</f>
        <v>429</v>
      </c>
      <c r="Y9" s="75">
        <f t="shared" ref="Y9:Y14" si="11">E9+G9+I9+K9+M9+O9+Q9+S9+U9+W9</f>
        <v>43887000</v>
      </c>
      <c r="Z9" s="73"/>
      <c r="AD9" s="73"/>
      <c r="AF9" s="73"/>
      <c r="AG9" s="73"/>
      <c r="AH9" s="73"/>
      <c r="AI9" s="73"/>
    </row>
    <row r="10" spans="1:35" s="65" customFormat="1" x14ac:dyDescent="0.2">
      <c r="A10" s="60">
        <v>1204</v>
      </c>
      <c r="B10" s="228" t="s">
        <v>399</v>
      </c>
      <c r="C10" s="154" t="s">
        <v>11</v>
      </c>
      <c r="D10" s="166">
        <v>253</v>
      </c>
      <c r="E10" s="67">
        <f t="shared" si="0"/>
        <v>30107000</v>
      </c>
      <c r="F10" s="66">
        <v>278</v>
      </c>
      <c r="G10" s="68">
        <f t="shared" si="1"/>
        <v>23074000</v>
      </c>
      <c r="H10" s="165">
        <v>91</v>
      </c>
      <c r="I10" s="67">
        <f t="shared" si="2"/>
        <v>10829000</v>
      </c>
      <c r="J10" s="66">
        <v>46</v>
      </c>
      <c r="K10" s="68">
        <f t="shared" si="3"/>
        <v>3818000</v>
      </c>
      <c r="L10" s="66">
        <v>6</v>
      </c>
      <c r="M10" s="69">
        <f t="shared" si="4"/>
        <v>714000</v>
      </c>
      <c r="N10" s="66">
        <v>0</v>
      </c>
      <c r="O10" s="70">
        <f t="shared" si="5"/>
        <v>0</v>
      </c>
      <c r="P10" s="66"/>
      <c r="Q10" s="69">
        <f t="shared" si="6"/>
        <v>0</v>
      </c>
      <c r="R10" s="66"/>
      <c r="S10" s="71">
        <f t="shared" si="7"/>
        <v>0</v>
      </c>
      <c r="T10" s="210">
        <v>26</v>
      </c>
      <c r="U10" s="210">
        <f t="shared" si="8"/>
        <v>3094000</v>
      </c>
      <c r="V10" s="210">
        <v>38</v>
      </c>
      <c r="W10" s="210">
        <f t="shared" si="9"/>
        <v>3154000</v>
      </c>
      <c r="X10" s="74">
        <f t="shared" si="10"/>
        <v>738</v>
      </c>
      <c r="Y10" s="75">
        <f t="shared" si="11"/>
        <v>74790000</v>
      </c>
      <c r="Z10" s="73"/>
      <c r="AD10" s="73"/>
      <c r="AF10" s="73"/>
      <c r="AG10" s="73"/>
      <c r="AH10" s="73"/>
      <c r="AI10" s="73"/>
    </row>
    <row r="11" spans="1:35" s="65" customFormat="1" x14ac:dyDescent="0.2">
      <c r="A11" s="60">
        <v>1206</v>
      </c>
      <c r="B11" s="228" t="s">
        <v>403</v>
      </c>
      <c r="C11" s="154" t="s">
        <v>12</v>
      </c>
      <c r="D11" s="166">
        <v>67</v>
      </c>
      <c r="E11" s="67">
        <f t="shared" si="0"/>
        <v>7973000</v>
      </c>
      <c r="F11" s="66">
        <v>70</v>
      </c>
      <c r="G11" s="68">
        <f t="shared" si="1"/>
        <v>5810000</v>
      </c>
      <c r="H11" s="165">
        <v>29</v>
      </c>
      <c r="I11" s="67">
        <f t="shared" si="2"/>
        <v>3451000</v>
      </c>
      <c r="J11" s="66">
        <v>6</v>
      </c>
      <c r="K11" s="68">
        <f t="shared" si="3"/>
        <v>498000</v>
      </c>
      <c r="L11" s="66"/>
      <c r="M11" s="69">
        <f t="shared" si="4"/>
        <v>0</v>
      </c>
      <c r="N11" s="66"/>
      <c r="O11" s="70">
        <f t="shared" si="5"/>
        <v>0</v>
      </c>
      <c r="P11" s="66"/>
      <c r="Q11" s="69">
        <f t="shared" si="6"/>
        <v>0</v>
      </c>
      <c r="R11" s="66"/>
      <c r="S11" s="71">
        <f t="shared" si="7"/>
        <v>0</v>
      </c>
      <c r="T11" s="210">
        <v>13</v>
      </c>
      <c r="U11" s="210">
        <f t="shared" si="8"/>
        <v>1547000</v>
      </c>
      <c r="V11" s="210">
        <v>14</v>
      </c>
      <c r="W11" s="210">
        <f t="shared" si="9"/>
        <v>1162000</v>
      </c>
      <c r="X11" s="74">
        <f t="shared" si="10"/>
        <v>199</v>
      </c>
      <c r="Y11" s="75">
        <f t="shared" si="11"/>
        <v>20441000</v>
      </c>
      <c r="Z11" s="73"/>
      <c r="AD11" s="73"/>
      <c r="AF11" s="73"/>
      <c r="AG11" s="73"/>
      <c r="AH11" s="73"/>
      <c r="AI11" s="73"/>
    </row>
    <row r="12" spans="1:35" s="65" customFormat="1" x14ac:dyDescent="0.2">
      <c r="A12" s="60">
        <v>1208</v>
      </c>
      <c r="B12" s="228" t="s">
        <v>400</v>
      </c>
      <c r="C12" s="154" t="s">
        <v>13</v>
      </c>
      <c r="D12" s="166"/>
      <c r="E12" s="67">
        <f t="shared" si="0"/>
        <v>0</v>
      </c>
      <c r="F12" s="66"/>
      <c r="G12" s="68">
        <f t="shared" si="1"/>
        <v>0</v>
      </c>
      <c r="H12" s="165"/>
      <c r="I12" s="67">
        <f t="shared" si="2"/>
        <v>0</v>
      </c>
      <c r="J12" s="66"/>
      <c r="K12" s="68">
        <f t="shared" si="3"/>
        <v>0</v>
      </c>
      <c r="L12" s="66"/>
      <c r="M12" s="69">
        <f t="shared" si="4"/>
        <v>0</v>
      </c>
      <c r="N12" s="66"/>
      <c r="O12" s="70">
        <f t="shared" si="5"/>
        <v>0</v>
      </c>
      <c r="P12" s="66"/>
      <c r="Q12" s="69">
        <f t="shared" si="6"/>
        <v>0</v>
      </c>
      <c r="R12" s="66"/>
      <c r="S12" s="71">
        <f t="shared" si="7"/>
        <v>0</v>
      </c>
      <c r="T12" s="210"/>
      <c r="U12" s="210">
        <f t="shared" si="8"/>
        <v>0</v>
      </c>
      <c r="V12" s="210"/>
      <c r="W12" s="210">
        <f t="shared" si="9"/>
        <v>0</v>
      </c>
      <c r="X12" s="74">
        <f t="shared" si="10"/>
        <v>0</v>
      </c>
      <c r="Y12" s="75">
        <f t="shared" si="11"/>
        <v>0</v>
      </c>
      <c r="Z12" s="73"/>
      <c r="AD12" s="73"/>
      <c r="AF12" s="73"/>
      <c r="AG12" s="73"/>
      <c r="AH12" s="73"/>
      <c r="AI12" s="73"/>
    </row>
    <row r="13" spans="1:35" s="65" customFormat="1" x14ac:dyDescent="0.2">
      <c r="A13" s="60">
        <v>1210</v>
      </c>
      <c r="B13" s="228" t="s">
        <v>402</v>
      </c>
      <c r="C13" s="154" t="s">
        <v>14</v>
      </c>
      <c r="D13" s="166">
        <v>16</v>
      </c>
      <c r="E13" s="67">
        <f t="shared" si="0"/>
        <v>1904000</v>
      </c>
      <c r="F13" s="66">
        <v>39</v>
      </c>
      <c r="G13" s="68">
        <f t="shared" si="1"/>
        <v>3237000</v>
      </c>
      <c r="H13" s="165">
        <v>4</v>
      </c>
      <c r="I13" s="67">
        <f t="shared" si="2"/>
        <v>476000</v>
      </c>
      <c r="J13" s="66">
        <v>5</v>
      </c>
      <c r="K13" s="68">
        <f t="shared" si="3"/>
        <v>415000</v>
      </c>
      <c r="L13" s="66"/>
      <c r="M13" s="69">
        <f t="shared" si="4"/>
        <v>0</v>
      </c>
      <c r="N13" s="66"/>
      <c r="O13" s="70">
        <f t="shared" si="5"/>
        <v>0</v>
      </c>
      <c r="P13" s="66">
        <v>3</v>
      </c>
      <c r="Q13" s="69">
        <f t="shared" si="6"/>
        <v>357000</v>
      </c>
      <c r="R13" s="66">
        <v>2</v>
      </c>
      <c r="S13" s="71">
        <f t="shared" si="7"/>
        <v>166000</v>
      </c>
      <c r="T13" s="210">
        <v>1</v>
      </c>
      <c r="U13" s="210">
        <f t="shared" si="8"/>
        <v>119000</v>
      </c>
      <c r="V13" s="210">
        <v>20</v>
      </c>
      <c r="W13" s="210">
        <f t="shared" si="9"/>
        <v>1660000</v>
      </c>
      <c r="X13" s="74">
        <f t="shared" si="10"/>
        <v>90</v>
      </c>
      <c r="Y13" s="75">
        <f t="shared" si="11"/>
        <v>8334000</v>
      </c>
      <c r="Z13" s="73"/>
      <c r="AD13" s="73"/>
      <c r="AF13" s="73"/>
      <c r="AG13" s="73"/>
      <c r="AH13" s="73"/>
      <c r="AI13" s="73"/>
    </row>
    <row r="14" spans="1:35" s="65" customFormat="1" ht="13.5" thickBot="1" x14ac:dyDescent="0.25">
      <c r="A14" s="60">
        <v>1211</v>
      </c>
      <c r="B14" s="228" t="s">
        <v>401</v>
      </c>
      <c r="C14" s="154" t="s">
        <v>15</v>
      </c>
      <c r="D14" s="166">
        <v>163</v>
      </c>
      <c r="E14" s="67">
        <f t="shared" si="0"/>
        <v>19397000</v>
      </c>
      <c r="F14" s="66">
        <v>167</v>
      </c>
      <c r="G14" s="68">
        <f t="shared" si="1"/>
        <v>13861000</v>
      </c>
      <c r="H14" s="165">
        <v>182</v>
      </c>
      <c r="I14" s="67">
        <f t="shared" si="2"/>
        <v>21658000</v>
      </c>
      <c r="J14" s="66">
        <v>116</v>
      </c>
      <c r="K14" s="68">
        <f t="shared" si="3"/>
        <v>9628000</v>
      </c>
      <c r="L14" s="66"/>
      <c r="M14" s="69">
        <f t="shared" si="4"/>
        <v>0</v>
      </c>
      <c r="N14" s="66"/>
      <c r="O14" s="70">
        <f t="shared" si="5"/>
        <v>0</v>
      </c>
      <c r="P14" s="66">
        <v>254</v>
      </c>
      <c r="Q14" s="69">
        <f t="shared" si="6"/>
        <v>30226000</v>
      </c>
      <c r="R14" s="66">
        <v>12</v>
      </c>
      <c r="S14" s="71">
        <f t="shared" si="7"/>
        <v>996000</v>
      </c>
      <c r="T14" s="210">
        <v>31</v>
      </c>
      <c r="U14" s="210">
        <f t="shared" si="8"/>
        <v>3689000</v>
      </c>
      <c r="V14" s="210">
        <v>54</v>
      </c>
      <c r="W14" s="210">
        <f t="shared" si="9"/>
        <v>4482000</v>
      </c>
      <c r="X14" s="74">
        <f t="shared" si="10"/>
        <v>979</v>
      </c>
      <c r="Y14" s="75">
        <f t="shared" si="11"/>
        <v>103937000</v>
      </c>
      <c r="Z14" s="73"/>
      <c r="AD14" s="73"/>
      <c r="AF14" s="73"/>
      <c r="AG14" s="73"/>
      <c r="AH14" s="73"/>
      <c r="AI14" s="73"/>
    </row>
    <row r="15" spans="1:35" s="65" customFormat="1" ht="13.5" thickBot="1" x14ac:dyDescent="0.25">
      <c r="A15" s="332" t="s">
        <v>18</v>
      </c>
      <c r="B15" s="333"/>
      <c r="C15" s="334"/>
      <c r="D15" s="4">
        <f t="shared" ref="D15:Y15" si="12">SUM(D8:D14)</f>
        <v>1992</v>
      </c>
      <c r="E15" s="3">
        <f t="shared" si="12"/>
        <v>237048000</v>
      </c>
      <c r="F15" s="3">
        <f t="shared" si="12"/>
        <v>1651</v>
      </c>
      <c r="G15" s="3">
        <f t="shared" si="12"/>
        <v>137033000</v>
      </c>
      <c r="H15" s="3">
        <f t="shared" si="12"/>
        <v>831</v>
      </c>
      <c r="I15" s="3">
        <f t="shared" si="12"/>
        <v>98889000</v>
      </c>
      <c r="J15" s="3">
        <f t="shared" si="12"/>
        <v>523</v>
      </c>
      <c r="K15" s="3">
        <f t="shared" si="12"/>
        <v>43409000</v>
      </c>
      <c r="L15" s="3">
        <f t="shared" si="12"/>
        <v>41</v>
      </c>
      <c r="M15" s="3">
        <f t="shared" si="12"/>
        <v>4879000</v>
      </c>
      <c r="N15" s="3">
        <f t="shared" si="12"/>
        <v>2</v>
      </c>
      <c r="O15" s="3">
        <f t="shared" si="12"/>
        <v>166000</v>
      </c>
      <c r="P15" s="3">
        <f t="shared" si="12"/>
        <v>283</v>
      </c>
      <c r="Q15" s="3">
        <f t="shared" si="12"/>
        <v>33677000</v>
      </c>
      <c r="R15" s="3">
        <f t="shared" si="12"/>
        <v>15</v>
      </c>
      <c r="S15" s="224">
        <f t="shared" si="12"/>
        <v>1245000</v>
      </c>
      <c r="T15" s="224">
        <f t="shared" si="12"/>
        <v>216</v>
      </c>
      <c r="U15" s="224">
        <f t="shared" si="12"/>
        <v>25704000</v>
      </c>
      <c r="V15" s="224">
        <f t="shared" si="12"/>
        <v>321</v>
      </c>
      <c r="W15" s="24">
        <f t="shared" si="12"/>
        <v>26643000</v>
      </c>
      <c r="X15" s="3">
        <f t="shared" si="12"/>
        <v>5875</v>
      </c>
      <c r="Y15" s="24">
        <f t="shared" si="12"/>
        <v>608693000</v>
      </c>
    </row>
    <row r="17" spans="3:7" ht="15" x14ac:dyDescent="0.25">
      <c r="C17" s="64"/>
      <c r="D17" s="12"/>
    </row>
    <row r="18" spans="3:7" ht="15" x14ac:dyDescent="0.25">
      <c r="C18" s="64"/>
      <c r="D18" s="12"/>
      <c r="F18" s="42" t="s">
        <v>369</v>
      </c>
      <c r="G18" s="43">
        <v>119000</v>
      </c>
    </row>
    <row r="19" spans="3:7" ht="15" x14ac:dyDescent="0.25">
      <c r="C19" s="64"/>
      <c r="D19" s="12"/>
      <c r="F19" s="42" t="s">
        <v>370</v>
      </c>
      <c r="G19" s="43">
        <v>83000</v>
      </c>
    </row>
    <row r="20" spans="3:7" ht="15" x14ac:dyDescent="0.25">
      <c r="C20" s="64"/>
      <c r="D20" s="12"/>
    </row>
    <row r="21" spans="3:7" ht="15" x14ac:dyDescent="0.25">
      <c r="C21" s="64"/>
      <c r="D21" s="12"/>
    </row>
    <row r="22" spans="3:7" ht="15" x14ac:dyDescent="0.25">
      <c r="C22" s="64"/>
      <c r="D22" s="12"/>
    </row>
    <row r="23" spans="3:7" ht="15" x14ac:dyDescent="0.25">
      <c r="C23" s="64"/>
      <c r="D23" s="12"/>
    </row>
    <row r="24" spans="3:7" ht="15" x14ac:dyDescent="0.25">
      <c r="C24" s="64"/>
      <c r="D24" s="12"/>
    </row>
    <row r="25" spans="3:7" ht="15" x14ac:dyDescent="0.25">
      <c r="C25" s="64"/>
      <c r="D25" s="12"/>
    </row>
    <row r="26" spans="3:7" ht="15" x14ac:dyDescent="0.25">
      <c r="C26" s="64"/>
      <c r="D26" s="12"/>
    </row>
    <row r="27" spans="3:7" ht="15" x14ac:dyDescent="0.25">
      <c r="C27" s="64"/>
      <c r="D27" s="12"/>
    </row>
  </sheetData>
  <mergeCells count="12">
    <mergeCell ref="A15:C15"/>
    <mergeCell ref="D6:G6"/>
    <mergeCell ref="H6:K6"/>
    <mergeCell ref="A1:Y1"/>
    <mergeCell ref="A2:Y2"/>
    <mergeCell ref="A4:Y4"/>
    <mergeCell ref="L6:O6"/>
    <mergeCell ref="P6:S6"/>
    <mergeCell ref="X6:Y6"/>
    <mergeCell ref="A6:A7"/>
    <mergeCell ref="C6:C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8" orientation="landscape" r:id="rId1"/>
  <headerFooter alignWithMargins="0">
    <oddHeader xml:space="preserve">&amp;L&amp;"Arial,Negrita"&amp;8Unidad de Información Municipal
capturarrhh.sinim.gov.cl
www.sinim.gov.cl
Depto. Finanzas Municipales
SUBDERE&amp;"Arial,Normal"&amp;10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"/>
  <sheetViews>
    <sheetView topLeftCell="B21" zoomScale="85" zoomScaleNormal="85" workbookViewId="0">
      <selection activeCell="T41" sqref="T41:U76"/>
    </sheetView>
  </sheetViews>
  <sheetFormatPr baseColWidth="10" defaultRowHeight="12.75" x14ac:dyDescent="0.2"/>
  <cols>
    <col min="1" max="1" width="8.7109375" style="51" customWidth="1"/>
    <col min="2" max="2" width="14.42578125" style="51" customWidth="1"/>
    <col min="3" max="3" width="20.5703125" style="51" customWidth="1"/>
    <col min="4" max="4" width="11.7109375" bestFit="1" customWidth="1"/>
    <col min="5" max="5" width="13.28515625" customWidth="1"/>
    <col min="6" max="6" width="16.7109375" bestFit="1" customWidth="1"/>
    <col min="7" max="7" width="12.42578125" customWidth="1"/>
    <col min="8" max="8" width="12.140625" bestFit="1" customWidth="1"/>
    <col min="9" max="9" width="13.140625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2.71093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8" width="12.7109375" bestFit="1" customWidth="1"/>
    <col min="19" max="19" width="11.7109375" bestFit="1" customWidth="1"/>
    <col min="20" max="23" width="11.7109375" customWidth="1"/>
    <col min="24" max="24" width="11.7109375" bestFit="1" customWidth="1"/>
    <col min="25" max="25" width="14.5703125" customWidth="1"/>
  </cols>
  <sheetData>
    <row r="1" spans="1:36" ht="18" x14ac:dyDescent="0.25">
      <c r="A1" s="338" t="str">
        <f>NACIONAL!A1</f>
        <v>BONO DE VACACIONES 2018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36" ht="18" x14ac:dyDescent="0.25">
      <c r="A2" s="338" t="str">
        <f>NACIONAL!A2</f>
        <v>Ley Nº 21.126 Artículo 25º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4" spans="1:36" ht="18" x14ac:dyDescent="0.25">
      <c r="A4" s="338" t="s">
        <v>394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1:36" ht="13.5" thickBot="1" x14ac:dyDescent="0.25"/>
    <row r="6" spans="1:36" ht="15.75" customHeight="1" thickBot="1" x14ac:dyDescent="0.25">
      <c r="A6" s="341" t="s">
        <v>0</v>
      </c>
      <c r="B6" s="352" t="s">
        <v>405</v>
      </c>
      <c r="C6" s="343" t="s">
        <v>1</v>
      </c>
      <c r="D6" s="335" t="s">
        <v>2</v>
      </c>
      <c r="E6" s="336"/>
      <c r="F6" s="336"/>
      <c r="G6" s="337"/>
      <c r="H6" s="335" t="s">
        <v>3</v>
      </c>
      <c r="I6" s="336"/>
      <c r="J6" s="336"/>
      <c r="K6" s="337"/>
      <c r="L6" s="335" t="s">
        <v>4</v>
      </c>
      <c r="M6" s="336"/>
      <c r="N6" s="336"/>
      <c r="O6" s="337"/>
      <c r="P6" s="335" t="s">
        <v>5</v>
      </c>
      <c r="Q6" s="336"/>
      <c r="R6" s="336"/>
      <c r="S6" s="337"/>
      <c r="T6" s="345" t="s">
        <v>733</v>
      </c>
      <c r="U6" s="346"/>
      <c r="V6" s="346"/>
      <c r="W6" s="347"/>
      <c r="X6" s="339" t="s">
        <v>355</v>
      </c>
      <c r="Y6" s="340"/>
    </row>
    <row r="7" spans="1:36" s="65" customFormat="1" ht="95.25" customHeight="1" thickBot="1" x14ac:dyDescent="0.25">
      <c r="A7" s="342"/>
      <c r="B7" s="353"/>
      <c r="C7" s="344"/>
      <c r="D7" s="167" t="str">
        <f>NACIONAL!C7</f>
        <v>Pers. Remun Liq. &lt;= a $ 752.209 Noviembre</v>
      </c>
      <c r="E7" s="168" t="str">
        <f>NACIONAL!D7</f>
        <v>Monto Bono Vacaciones $ 119.000</v>
      </c>
      <c r="F7" s="168" t="str">
        <f>NACIONAL!E7</f>
        <v>Pers. Remun Liq. &gt; a $ 752.209 y Rem Bruta &lt;= $ 2.490.923</v>
      </c>
      <c r="G7" s="169" t="str">
        <f>NACIONAL!F7</f>
        <v>Monto Bono Vacaciones $ 83.000</v>
      </c>
      <c r="H7" s="167" t="str">
        <f>NACIONAL!G7</f>
        <v>Pers. Remun Liq. &lt;= a $ 752.209 Noviembre</v>
      </c>
      <c r="I7" s="168" t="str">
        <f>NACIONAL!H7</f>
        <v>Monto Bono Vacaciones $ 119.000</v>
      </c>
      <c r="J7" s="168" t="str">
        <f>NACIONAL!I7</f>
        <v>Pers. Remun Liq. &gt; a $ 752.209 y Rem Bruta &lt;= $ 2.490.923</v>
      </c>
      <c r="K7" s="169" t="str">
        <f>NACIONAL!J7</f>
        <v>Monto Bono Vacaciones $ 83.000</v>
      </c>
      <c r="L7" s="167" t="str">
        <f>NACIONAL!K7</f>
        <v>Pers. Remun Liq. &lt;= a $ 752.209 Noviembre</v>
      </c>
      <c r="M7" s="168" t="str">
        <f>NACIONAL!L7</f>
        <v>Monto Bono Vacaciones $ 119.000</v>
      </c>
      <c r="N7" s="168" t="str">
        <f>NACIONAL!M7</f>
        <v>Pers. Remun Liq. &gt; a $ 752.209 y Rem Bruta &lt;= $ 2.490.923</v>
      </c>
      <c r="O7" s="169" t="str">
        <f>NACIONAL!N7</f>
        <v>Monto Bono Vacaciones $ 83.000</v>
      </c>
      <c r="P7" s="167" t="str">
        <f>NACIONAL!O7</f>
        <v>Pers. Remun Liq. &lt;= a $ 752.209 Noviembre</v>
      </c>
      <c r="Q7" s="168" t="str">
        <f>NACIONAL!P7</f>
        <v>Monto Bono Vacaciones $ 119.000</v>
      </c>
      <c r="R7" s="168" t="str">
        <f>NACIONAL!Q7</f>
        <v>Pers. Remun Liq. &gt; a $ 752.209 y Rem Bruta &lt;= $ 2.490.923</v>
      </c>
      <c r="S7" s="169" t="str">
        <f>NACIONAL!R7</f>
        <v>Monto Bono Vacaciones $ 83.000</v>
      </c>
      <c r="T7" s="169" t="str">
        <f>NACIONAL!S7</f>
        <v>Pers. Remun Liq. &lt;= a $ 752.209 Noviembre</v>
      </c>
      <c r="U7" s="169" t="str">
        <f>NACIONAL!T7</f>
        <v>Monto Bono Vacaciones $ 119.000</v>
      </c>
      <c r="V7" s="169" t="str">
        <f>NACIONAL!U7</f>
        <v>Pers. Remun Liq. &gt; a $ 752.209 y Rem Bruta &lt;= $ 2.490.923</v>
      </c>
      <c r="W7" s="169" t="str">
        <f>NACIONAL!V7</f>
        <v>Monto Bono Vacaciones $ 83.000</v>
      </c>
      <c r="X7" s="56" t="s">
        <v>6</v>
      </c>
      <c r="Y7" s="57" t="s">
        <v>368</v>
      </c>
    </row>
    <row r="8" spans="1:36" s="65" customFormat="1" x14ac:dyDescent="0.2">
      <c r="A8" s="60">
        <v>10201</v>
      </c>
      <c r="B8" s="230" t="s">
        <v>645</v>
      </c>
      <c r="C8" s="61" t="s">
        <v>252</v>
      </c>
      <c r="D8" s="85">
        <v>860</v>
      </c>
      <c r="E8" s="102">
        <f t="shared" ref="E8:E37" si="0">D8*$G$42</f>
        <v>102340000</v>
      </c>
      <c r="F8" s="85">
        <v>904</v>
      </c>
      <c r="G8" s="103">
        <f t="shared" ref="G8:G37" si="1">F8*$G$43</f>
        <v>75032000</v>
      </c>
      <c r="H8" s="85">
        <v>304</v>
      </c>
      <c r="I8" s="102">
        <f t="shared" ref="I8:I37" si="2">H8*$G$42</f>
        <v>36176000</v>
      </c>
      <c r="J8" s="85">
        <v>279</v>
      </c>
      <c r="K8" s="103">
        <f t="shared" ref="K8:K37" si="3">J8*$G$43</f>
        <v>23157000</v>
      </c>
      <c r="L8" s="86"/>
      <c r="M8" s="102">
        <f t="shared" ref="M8:M37" si="4">L8*$G$42</f>
        <v>0</v>
      </c>
      <c r="N8" s="86"/>
      <c r="O8" s="103">
        <f t="shared" ref="O8:O37" si="5">N8*$G$43</f>
        <v>0</v>
      </c>
      <c r="P8" s="86">
        <v>75</v>
      </c>
      <c r="Q8" s="102">
        <f t="shared" ref="Q8:Q37" si="6">P8*$G$42</f>
        <v>8925000</v>
      </c>
      <c r="R8" s="86">
        <v>1</v>
      </c>
      <c r="S8" s="261">
        <f t="shared" ref="S8:S37" si="7">R8*$G$43</f>
        <v>83000</v>
      </c>
      <c r="T8" s="287">
        <v>228</v>
      </c>
      <c r="U8" s="287">
        <f>T8*$G$42</f>
        <v>27132000</v>
      </c>
      <c r="V8" s="287">
        <v>123</v>
      </c>
      <c r="W8" s="287">
        <f>V8*$G$43</f>
        <v>10209000</v>
      </c>
      <c r="X8" s="48">
        <f>D8+F8+H8+J8+L8+N8+P8+R8+T8+V8</f>
        <v>2774</v>
      </c>
      <c r="Y8" s="30">
        <f>E8+G8+I8+K8+M8+O8+Q8+S8+U8+W8</f>
        <v>283054000</v>
      </c>
      <c r="Z8" s="73"/>
      <c r="AD8" s="73"/>
      <c r="AF8" s="73"/>
      <c r="AG8" s="73"/>
      <c r="AI8" s="73"/>
      <c r="AJ8" s="73"/>
    </row>
    <row r="9" spans="1:36" s="65" customFormat="1" x14ac:dyDescent="0.2">
      <c r="A9" s="60">
        <v>10202</v>
      </c>
      <c r="B9" s="230" t="s">
        <v>654</v>
      </c>
      <c r="C9" s="61" t="s">
        <v>253</v>
      </c>
      <c r="D9" s="85">
        <v>87</v>
      </c>
      <c r="E9" s="102">
        <f t="shared" si="0"/>
        <v>10353000</v>
      </c>
      <c r="F9" s="85">
        <v>66</v>
      </c>
      <c r="G9" s="103">
        <f t="shared" si="1"/>
        <v>5478000</v>
      </c>
      <c r="H9" s="85">
        <v>70</v>
      </c>
      <c r="I9" s="102">
        <f t="shared" si="2"/>
        <v>8330000</v>
      </c>
      <c r="J9" s="85">
        <v>28</v>
      </c>
      <c r="K9" s="103">
        <f t="shared" si="3"/>
        <v>2324000</v>
      </c>
      <c r="L9" s="86"/>
      <c r="M9" s="102">
        <f t="shared" si="4"/>
        <v>0</v>
      </c>
      <c r="N9" s="86"/>
      <c r="O9" s="103">
        <f t="shared" si="5"/>
        <v>0</v>
      </c>
      <c r="P9" s="86">
        <v>6</v>
      </c>
      <c r="Q9" s="102">
        <f t="shared" si="6"/>
        <v>714000</v>
      </c>
      <c r="R9" s="86">
        <v>3</v>
      </c>
      <c r="S9" s="261">
        <f t="shared" si="7"/>
        <v>249000</v>
      </c>
      <c r="T9" s="87"/>
      <c r="U9" s="87">
        <f t="shared" ref="U9:U37" si="8">T9*$G$42</f>
        <v>0</v>
      </c>
      <c r="V9" s="87"/>
      <c r="W9" s="87">
        <f t="shared" ref="W9:W37" si="9">V9*$G$43</f>
        <v>0</v>
      </c>
      <c r="X9" s="48">
        <f t="shared" ref="X9:X37" si="10">D9+F9+H9+J9+L9+N9+P9+R9+T9+V9</f>
        <v>260</v>
      </c>
      <c r="Y9" s="30">
        <f t="shared" ref="Y9:Y37" si="11">E9+G9+I9+K9+M9+O9+Q9+S9+U9+W9</f>
        <v>27448000</v>
      </c>
      <c r="Z9" s="73"/>
      <c r="AD9" s="73"/>
      <c r="AF9" s="73"/>
      <c r="AG9" s="73"/>
      <c r="AI9" s="73"/>
      <c r="AJ9" s="73"/>
    </row>
    <row r="10" spans="1:36" s="65" customFormat="1" x14ac:dyDescent="0.2">
      <c r="A10" s="60">
        <v>10203</v>
      </c>
      <c r="B10" s="230" t="s">
        <v>648</v>
      </c>
      <c r="C10" s="61" t="s">
        <v>254</v>
      </c>
      <c r="D10" s="85">
        <v>118</v>
      </c>
      <c r="E10" s="102">
        <f t="shared" si="0"/>
        <v>14042000</v>
      </c>
      <c r="F10" s="85">
        <v>73</v>
      </c>
      <c r="G10" s="103">
        <f t="shared" si="1"/>
        <v>6059000</v>
      </c>
      <c r="H10" s="85">
        <v>32</v>
      </c>
      <c r="I10" s="102">
        <f t="shared" si="2"/>
        <v>3808000</v>
      </c>
      <c r="J10" s="85">
        <v>20</v>
      </c>
      <c r="K10" s="103">
        <f t="shared" si="3"/>
        <v>1660000</v>
      </c>
      <c r="L10" s="86"/>
      <c r="M10" s="102">
        <f t="shared" si="4"/>
        <v>0</v>
      </c>
      <c r="N10" s="86"/>
      <c r="O10" s="103">
        <f t="shared" si="5"/>
        <v>0</v>
      </c>
      <c r="P10" s="86">
        <v>23</v>
      </c>
      <c r="Q10" s="102">
        <f t="shared" si="6"/>
        <v>2737000</v>
      </c>
      <c r="R10" s="86">
        <v>1</v>
      </c>
      <c r="S10" s="261">
        <f t="shared" si="7"/>
        <v>83000</v>
      </c>
      <c r="T10" s="87">
        <v>16</v>
      </c>
      <c r="U10" s="87">
        <f t="shared" si="8"/>
        <v>1904000</v>
      </c>
      <c r="V10" s="87">
        <v>16</v>
      </c>
      <c r="W10" s="87">
        <f t="shared" si="9"/>
        <v>1328000</v>
      </c>
      <c r="X10" s="48">
        <f t="shared" si="10"/>
        <v>299</v>
      </c>
      <c r="Y10" s="30">
        <f t="shared" si="11"/>
        <v>31621000</v>
      </c>
      <c r="Z10" s="73"/>
      <c r="AD10" s="73"/>
      <c r="AF10" s="73"/>
      <c r="AG10" s="73"/>
      <c r="AI10" s="73"/>
      <c r="AJ10" s="73"/>
    </row>
    <row r="11" spans="1:36" s="65" customFormat="1" x14ac:dyDescent="0.2">
      <c r="A11" s="60">
        <v>10204</v>
      </c>
      <c r="B11" s="230" t="s">
        <v>651</v>
      </c>
      <c r="C11" s="61" t="s">
        <v>255</v>
      </c>
      <c r="D11" s="85">
        <v>140</v>
      </c>
      <c r="E11" s="102">
        <f t="shared" si="0"/>
        <v>16660000</v>
      </c>
      <c r="F11" s="85">
        <v>164</v>
      </c>
      <c r="G11" s="103">
        <f t="shared" si="1"/>
        <v>13612000</v>
      </c>
      <c r="H11" s="85">
        <v>93</v>
      </c>
      <c r="I11" s="102">
        <f t="shared" si="2"/>
        <v>11067000</v>
      </c>
      <c r="J11" s="85">
        <v>13</v>
      </c>
      <c r="K11" s="103">
        <f t="shared" si="3"/>
        <v>1079000</v>
      </c>
      <c r="L11" s="86"/>
      <c r="M11" s="102">
        <f t="shared" si="4"/>
        <v>0</v>
      </c>
      <c r="N11" s="86"/>
      <c r="O11" s="103">
        <f t="shared" si="5"/>
        <v>0</v>
      </c>
      <c r="P11" s="86">
        <v>18</v>
      </c>
      <c r="Q11" s="102">
        <f t="shared" si="6"/>
        <v>2142000</v>
      </c>
      <c r="R11" s="86">
        <v>3</v>
      </c>
      <c r="S11" s="261">
        <f t="shared" si="7"/>
        <v>249000</v>
      </c>
      <c r="T11" s="87">
        <v>26</v>
      </c>
      <c r="U11" s="87">
        <f t="shared" si="8"/>
        <v>3094000</v>
      </c>
      <c r="V11" s="87">
        <v>17</v>
      </c>
      <c r="W11" s="87">
        <f t="shared" si="9"/>
        <v>1411000</v>
      </c>
      <c r="X11" s="48">
        <f t="shared" si="10"/>
        <v>474</v>
      </c>
      <c r="Y11" s="30">
        <f t="shared" si="11"/>
        <v>49314000</v>
      </c>
      <c r="Z11" s="73"/>
      <c r="AD11" s="73"/>
      <c r="AF11" s="73"/>
      <c r="AG11" s="73"/>
      <c r="AI11" s="73"/>
      <c r="AJ11" s="73"/>
    </row>
    <row r="12" spans="1:36" s="65" customFormat="1" x14ac:dyDescent="0.2">
      <c r="A12" s="60">
        <v>10205</v>
      </c>
      <c r="B12" s="230" t="s">
        <v>652</v>
      </c>
      <c r="C12" s="61" t="s">
        <v>256</v>
      </c>
      <c r="D12" s="85">
        <v>122</v>
      </c>
      <c r="E12" s="102">
        <f t="shared" si="0"/>
        <v>14518000</v>
      </c>
      <c r="F12" s="85">
        <v>124</v>
      </c>
      <c r="G12" s="103">
        <f t="shared" si="1"/>
        <v>10292000</v>
      </c>
      <c r="H12" s="85">
        <v>57</v>
      </c>
      <c r="I12" s="102">
        <f t="shared" si="2"/>
        <v>6783000</v>
      </c>
      <c r="J12" s="85">
        <v>58</v>
      </c>
      <c r="K12" s="103">
        <f t="shared" si="3"/>
        <v>4814000</v>
      </c>
      <c r="L12" s="86"/>
      <c r="M12" s="102">
        <f t="shared" si="4"/>
        <v>0</v>
      </c>
      <c r="N12" s="86"/>
      <c r="O12" s="103">
        <f t="shared" si="5"/>
        <v>0</v>
      </c>
      <c r="P12" s="86"/>
      <c r="Q12" s="102">
        <f t="shared" si="6"/>
        <v>0</v>
      </c>
      <c r="R12" s="86"/>
      <c r="S12" s="261">
        <f t="shared" si="7"/>
        <v>0</v>
      </c>
      <c r="T12" s="87">
        <v>17</v>
      </c>
      <c r="U12" s="87">
        <f t="shared" si="8"/>
        <v>2023000</v>
      </c>
      <c r="V12" s="87">
        <v>24</v>
      </c>
      <c r="W12" s="87">
        <f t="shared" si="9"/>
        <v>1992000</v>
      </c>
      <c r="X12" s="48">
        <f t="shared" si="10"/>
        <v>402</v>
      </c>
      <c r="Y12" s="30">
        <f t="shared" si="11"/>
        <v>40422000</v>
      </c>
      <c r="Z12" s="73"/>
      <c r="AD12" s="73"/>
      <c r="AF12" s="73"/>
      <c r="AG12" s="73"/>
      <c r="AI12" s="73"/>
      <c r="AJ12" s="73"/>
    </row>
    <row r="13" spans="1:36" s="65" customFormat="1" x14ac:dyDescent="0.2">
      <c r="A13" s="60">
        <v>10206</v>
      </c>
      <c r="B13" s="230" t="s">
        <v>650</v>
      </c>
      <c r="C13" s="61" t="s">
        <v>257</v>
      </c>
      <c r="D13" s="85">
        <v>119</v>
      </c>
      <c r="E13" s="102">
        <f t="shared" si="0"/>
        <v>14161000</v>
      </c>
      <c r="F13" s="85">
        <v>145</v>
      </c>
      <c r="G13" s="103">
        <f t="shared" si="1"/>
        <v>12035000</v>
      </c>
      <c r="H13" s="85">
        <v>81</v>
      </c>
      <c r="I13" s="102">
        <f t="shared" si="2"/>
        <v>9639000</v>
      </c>
      <c r="J13" s="85">
        <v>77</v>
      </c>
      <c r="K13" s="103">
        <f t="shared" si="3"/>
        <v>6391000</v>
      </c>
      <c r="L13" s="86"/>
      <c r="M13" s="102">
        <f t="shared" si="4"/>
        <v>0</v>
      </c>
      <c r="N13" s="86"/>
      <c r="O13" s="103">
        <f t="shared" si="5"/>
        <v>0</v>
      </c>
      <c r="P13" s="86">
        <v>33</v>
      </c>
      <c r="Q13" s="102">
        <f t="shared" si="6"/>
        <v>3927000</v>
      </c>
      <c r="R13" s="86">
        <v>4</v>
      </c>
      <c r="S13" s="261">
        <f t="shared" si="7"/>
        <v>332000</v>
      </c>
      <c r="T13" s="87">
        <v>31</v>
      </c>
      <c r="U13" s="87">
        <f t="shared" si="8"/>
        <v>3689000</v>
      </c>
      <c r="V13" s="87">
        <v>28</v>
      </c>
      <c r="W13" s="87">
        <f t="shared" si="9"/>
        <v>2324000</v>
      </c>
      <c r="X13" s="48">
        <f t="shared" si="10"/>
        <v>518</v>
      </c>
      <c r="Y13" s="30">
        <f t="shared" si="11"/>
        <v>52498000</v>
      </c>
      <c r="Z13" s="73"/>
      <c r="AD13" s="73"/>
      <c r="AF13" s="73"/>
      <c r="AG13" s="73"/>
      <c r="AI13" s="73"/>
      <c r="AJ13" s="73"/>
    </row>
    <row r="14" spans="1:36" s="65" customFormat="1" x14ac:dyDescent="0.2">
      <c r="A14" s="60">
        <v>10207</v>
      </c>
      <c r="B14" s="230" t="s">
        <v>653</v>
      </c>
      <c r="C14" s="61" t="s">
        <v>258</v>
      </c>
      <c r="D14" s="85">
        <v>89</v>
      </c>
      <c r="E14" s="102">
        <f t="shared" si="0"/>
        <v>10591000</v>
      </c>
      <c r="F14" s="85">
        <v>59</v>
      </c>
      <c r="G14" s="103">
        <f t="shared" si="1"/>
        <v>4897000</v>
      </c>
      <c r="H14" s="85">
        <v>63</v>
      </c>
      <c r="I14" s="102">
        <f t="shared" si="2"/>
        <v>7497000</v>
      </c>
      <c r="J14" s="85">
        <v>58</v>
      </c>
      <c r="K14" s="103">
        <f t="shared" si="3"/>
        <v>4814000</v>
      </c>
      <c r="L14" s="86"/>
      <c r="M14" s="102">
        <f t="shared" si="4"/>
        <v>0</v>
      </c>
      <c r="N14" s="86"/>
      <c r="O14" s="103">
        <f t="shared" si="5"/>
        <v>0</v>
      </c>
      <c r="P14" s="86">
        <v>10</v>
      </c>
      <c r="Q14" s="102">
        <f t="shared" si="6"/>
        <v>1190000</v>
      </c>
      <c r="R14" s="86">
        <v>2</v>
      </c>
      <c r="S14" s="261">
        <f t="shared" si="7"/>
        <v>166000</v>
      </c>
      <c r="T14" s="87"/>
      <c r="U14" s="87">
        <f t="shared" si="8"/>
        <v>0</v>
      </c>
      <c r="V14" s="87"/>
      <c r="W14" s="87">
        <f t="shared" si="9"/>
        <v>0</v>
      </c>
      <c r="X14" s="48">
        <f t="shared" si="10"/>
        <v>281</v>
      </c>
      <c r="Y14" s="30">
        <f t="shared" si="11"/>
        <v>29155000</v>
      </c>
      <c r="Z14" s="73"/>
      <c r="AD14" s="73"/>
      <c r="AF14" s="73"/>
      <c r="AG14" s="73"/>
      <c r="AI14" s="73"/>
      <c r="AJ14" s="73"/>
    </row>
    <row r="15" spans="1:36" s="65" customFormat="1" x14ac:dyDescent="0.2">
      <c r="A15" s="60">
        <v>10301</v>
      </c>
      <c r="B15" s="230" t="s">
        <v>629</v>
      </c>
      <c r="C15" s="61" t="s">
        <v>259</v>
      </c>
      <c r="D15" s="85">
        <v>2197</v>
      </c>
      <c r="E15" s="102">
        <f t="shared" si="0"/>
        <v>261443000</v>
      </c>
      <c r="F15" s="85">
        <v>1642</v>
      </c>
      <c r="G15" s="103">
        <f t="shared" si="1"/>
        <v>136286000</v>
      </c>
      <c r="H15" s="85">
        <v>407</v>
      </c>
      <c r="I15" s="102">
        <f t="shared" si="2"/>
        <v>48433000</v>
      </c>
      <c r="J15" s="85">
        <v>438</v>
      </c>
      <c r="K15" s="103">
        <f t="shared" si="3"/>
        <v>36354000</v>
      </c>
      <c r="L15" s="91">
        <v>13</v>
      </c>
      <c r="M15" s="102">
        <f t="shared" si="4"/>
        <v>1547000</v>
      </c>
      <c r="N15" s="91">
        <v>1</v>
      </c>
      <c r="O15" s="103">
        <f t="shared" si="5"/>
        <v>83000</v>
      </c>
      <c r="P15" s="86">
        <v>423</v>
      </c>
      <c r="Q15" s="102">
        <f t="shared" si="6"/>
        <v>50337000</v>
      </c>
      <c r="R15" s="86">
        <v>88</v>
      </c>
      <c r="S15" s="261">
        <f t="shared" si="7"/>
        <v>7304000</v>
      </c>
      <c r="T15" s="87">
        <v>250</v>
      </c>
      <c r="U15" s="87">
        <f t="shared" si="8"/>
        <v>29750000</v>
      </c>
      <c r="V15" s="87">
        <v>127</v>
      </c>
      <c r="W15" s="87">
        <f t="shared" si="9"/>
        <v>10541000</v>
      </c>
      <c r="X15" s="48">
        <f t="shared" si="10"/>
        <v>5586</v>
      </c>
      <c r="Y15" s="30">
        <f t="shared" si="11"/>
        <v>582078000</v>
      </c>
      <c r="Z15" s="73"/>
      <c r="AD15" s="73"/>
      <c r="AF15" s="73"/>
      <c r="AG15" s="73"/>
      <c r="AI15" s="73"/>
      <c r="AJ15" s="73"/>
    </row>
    <row r="16" spans="1:36" s="65" customFormat="1" x14ac:dyDescent="0.2">
      <c r="A16" s="60">
        <v>10302</v>
      </c>
      <c r="B16" s="230" t="s">
        <v>632</v>
      </c>
      <c r="C16" s="61" t="s">
        <v>260</v>
      </c>
      <c r="D16" s="85">
        <v>65</v>
      </c>
      <c r="E16" s="102">
        <f t="shared" si="0"/>
        <v>7735000</v>
      </c>
      <c r="F16" s="85">
        <v>76</v>
      </c>
      <c r="G16" s="103">
        <f t="shared" si="1"/>
        <v>6308000</v>
      </c>
      <c r="H16" s="85">
        <v>21</v>
      </c>
      <c r="I16" s="102">
        <f t="shared" si="2"/>
        <v>2499000</v>
      </c>
      <c r="J16" s="85">
        <v>19</v>
      </c>
      <c r="K16" s="103">
        <f t="shared" si="3"/>
        <v>1577000</v>
      </c>
      <c r="L16" s="86"/>
      <c r="M16" s="102">
        <f t="shared" si="4"/>
        <v>0</v>
      </c>
      <c r="N16" s="86"/>
      <c r="O16" s="103">
        <f t="shared" si="5"/>
        <v>0</v>
      </c>
      <c r="P16" s="86">
        <v>8</v>
      </c>
      <c r="Q16" s="102">
        <f t="shared" si="6"/>
        <v>952000</v>
      </c>
      <c r="R16" s="86">
        <v>1</v>
      </c>
      <c r="S16" s="261">
        <f t="shared" si="7"/>
        <v>83000</v>
      </c>
      <c r="T16" s="87">
        <v>11</v>
      </c>
      <c r="U16" s="87">
        <f t="shared" si="8"/>
        <v>1309000</v>
      </c>
      <c r="V16" s="87">
        <v>10</v>
      </c>
      <c r="W16" s="87">
        <f t="shared" si="9"/>
        <v>830000</v>
      </c>
      <c r="X16" s="48">
        <f t="shared" si="10"/>
        <v>211</v>
      </c>
      <c r="Y16" s="30">
        <f t="shared" si="11"/>
        <v>21293000</v>
      </c>
      <c r="Z16" s="73"/>
      <c r="AD16" s="73"/>
      <c r="AF16" s="73"/>
      <c r="AG16" s="73"/>
      <c r="AI16" s="73"/>
      <c r="AJ16" s="73"/>
    </row>
    <row r="17" spans="1:36" s="65" customFormat="1" x14ac:dyDescent="0.2">
      <c r="A17" s="60">
        <v>10303</v>
      </c>
      <c r="B17" s="230" t="s">
        <v>637</v>
      </c>
      <c r="C17" s="61" t="s">
        <v>261</v>
      </c>
      <c r="D17" s="85">
        <v>236</v>
      </c>
      <c r="E17" s="102">
        <f t="shared" si="0"/>
        <v>28084000</v>
      </c>
      <c r="F17" s="85">
        <v>315</v>
      </c>
      <c r="G17" s="103">
        <f t="shared" si="1"/>
        <v>26145000</v>
      </c>
      <c r="H17" s="85">
        <v>100</v>
      </c>
      <c r="I17" s="102">
        <f t="shared" si="2"/>
        <v>11900000</v>
      </c>
      <c r="J17" s="85">
        <v>66</v>
      </c>
      <c r="K17" s="103">
        <f t="shared" si="3"/>
        <v>5478000</v>
      </c>
      <c r="L17" s="86"/>
      <c r="M17" s="102">
        <f t="shared" si="4"/>
        <v>0</v>
      </c>
      <c r="N17" s="86"/>
      <c r="O17" s="103">
        <f t="shared" si="5"/>
        <v>0</v>
      </c>
      <c r="P17" s="86">
        <v>35</v>
      </c>
      <c r="Q17" s="102">
        <f t="shared" si="6"/>
        <v>4165000</v>
      </c>
      <c r="R17" s="86">
        <v>11</v>
      </c>
      <c r="S17" s="261">
        <f t="shared" si="7"/>
        <v>913000</v>
      </c>
      <c r="T17" s="87">
        <v>77</v>
      </c>
      <c r="U17" s="87">
        <f t="shared" si="8"/>
        <v>9163000</v>
      </c>
      <c r="V17" s="87">
        <v>28</v>
      </c>
      <c r="W17" s="87">
        <f t="shared" si="9"/>
        <v>2324000</v>
      </c>
      <c r="X17" s="48">
        <f t="shared" si="10"/>
        <v>868</v>
      </c>
      <c r="Y17" s="30">
        <f t="shared" si="11"/>
        <v>88172000</v>
      </c>
      <c r="Z17" s="73"/>
      <c r="AD17" s="73"/>
      <c r="AF17" s="73"/>
      <c r="AG17" s="73"/>
      <c r="AI17" s="73"/>
      <c r="AJ17" s="73"/>
    </row>
    <row r="18" spans="1:36" s="65" customFormat="1" x14ac:dyDescent="0.2">
      <c r="A18" s="60">
        <v>10304</v>
      </c>
      <c r="B18" s="230" t="s">
        <v>633</v>
      </c>
      <c r="C18" s="61" t="s">
        <v>262</v>
      </c>
      <c r="D18" s="85">
        <v>149</v>
      </c>
      <c r="E18" s="102">
        <f t="shared" si="0"/>
        <v>17731000</v>
      </c>
      <c r="F18" s="85">
        <v>106</v>
      </c>
      <c r="G18" s="103">
        <f t="shared" si="1"/>
        <v>8798000</v>
      </c>
      <c r="H18" s="85">
        <v>38</v>
      </c>
      <c r="I18" s="102">
        <f t="shared" si="2"/>
        <v>4522000</v>
      </c>
      <c r="J18" s="85">
        <v>10</v>
      </c>
      <c r="K18" s="103">
        <f t="shared" si="3"/>
        <v>830000</v>
      </c>
      <c r="L18" s="86"/>
      <c r="M18" s="102">
        <f t="shared" si="4"/>
        <v>0</v>
      </c>
      <c r="N18" s="86"/>
      <c r="O18" s="103">
        <f t="shared" si="5"/>
        <v>0</v>
      </c>
      <c r="P18" s="86">
        <v>6</v>
      </c>
      <c r="Q18" s="102">
        <f t="shared" si="6"/>
        <v>714000</v>
      </c>
      <c r="R18" s="86">
        <v>2</v>
      </c>
      <c r="S18" s="261">
        <f t="shared" si="7"/>
        <v>166000</v>
      </c>
      <c r="T18" s="87">
        <v>33</v>
      </c>
      <c r="U18" s="87">
        <f t="shared" si="8"/>
        <v>3927000</v>
      </c>
      <c r="V18" s="87">
        <v>18</v>
      </c>
      <c r="W18" s="87">
        <f t="shared" si="9"/>
        <v>1494000</v>
      </c>
      <c r="X18" s="48">
        <f t="shared" si="10"/>
        <v>362</v>
      </c>
      <c r="Y18" s="30">
        <f t="shared" si="11"/>
        <v>38182000</v>
      </c>
      <c r="Z18" s="73"/>
      <c r="AD18" s="73"/>
      <c r="AF18" s="73"/>
      <c r="AG18" s="73"/>
      <c r="AI18" s="73"/>
      <c r="AJ18" s="73"/>
    </row>
    <row r="19" spans="1:36" s="65" customFormat="1" x14ac:dyDescent="0.2">
      <c r="A19" s="60">
        <v>10305</v>
      </c>
      <c r="B19" s="230" t="s">
        <v>634</v>
      </c>
      <c r="C19" s="61" t="s">
        <v>263</v>
      </c>
      <c r="D19" s="85">
        <v>205</v>
      </c>
      <c r="E19" s="102">
        <f t="shared" si="0"/>
        <v>24395000</v>
      </c>
      <c r="F19" s="85">
        <v>205</v>
      </c>
      <c r="G19" s="103">
        <f t="shared" si="1"/>
        <v>17015000</v>
      </c>
      <c r="H19" s="85">
        <v>42</v>
      </c>
      <c r="I19" s="102">
        <f t="shared" si="2"/>
        <v>4998000</v>
      </c>
      <c r="J19" s="85">
        <v>25</v>
      </c>
      <c r="K19" s="103">
        <f t="shared" si="3"/>
        <v>2075000</v>
      </c>
      <c r="L19" s="86"/>
      <c r="M19" s="102">
        <f t="shared" si="4"/>
        <v>0</v>
      </c>
      <c r="N19" s="86"/>
      <c r="O19" s="103">
        <f t="shared" si="5"/>
        <v>0</v>
      </c>
      <c r="P19" s="86">
        <v>56</v>
      </c>
      <c r="Q19" s="102">
        <f t="shared" si="6"/>
        <v>6664000</v>
      </c>
      <c r="R19" s="86">
        <v>1</v>
      </c>
      <c r="S19" s="261">
        <f t="shared" si="7"/>
        <v>83000</v>
      </c>
      <c r="T19" s="87"/>
      <c r="U19" s="87">
        <f t="shared" si="8"/>
        <v>0</v>
      </c>
      <c r="V19" s="87"/>
      <c r="W19" s="87">
        <f t="shared" si="9"/>
        <v>0</v>
      </c>
      <c r="X19" s="48">
        <f t="shared" si="10"/>
        <v>534</v>
      </c>
      <c r="Y19" s="30">
        <f t="shared" si="11"/>
        <v>55230000</v>
      </c>
      <c r="Z19" s="73"/>
      <c r="AD19" s="73"/>
      <c r="AF19" s="73"/>
      <c r="AG19" s="73"/>
      <c r="AI19" s="73"/>
      <c r="AJ19" s="73"/>
    </row>
    <row r="20" spans="1:36" s="65" customFormat="1" x14ac:dyDescent="0.2">
      <c r="A20" s="60">
        <v>10306</v>
      </c>
      <c r="B20" s="230" t="s">
        <v>635</v>
      </c>
      <c r="C20" s="61" t="s">
        <v>264</v>
      </c>
      <c r="D20" s="85">
        <v>191</v>
      </c>
      <c r="E20" s="102">
        <f t="shared" si="0"/>
        <v>22729000</v>
      </c>
      <c r="F20" s="85">
        <v>155</v>
      </c>
      <c r="G20" s="103">
        <f t="shared" si="1"/>
        <v>12865000</v>
      </c>
      <c r="H20" s="85">
        <v>54</v>
      </c>
      <c r="I20" s="102">
        <f t="shared" si="2"/>
        <v>6426000</v>
      </c>
      <c r="J20" s="85">
        <v>54</v>
      </c>
      <c r="K20" s="103">
        <f t="shared" si="3"/>
        <v>4482000</v>
      </c>
      <c r="L20" s="86"/>
      <c r="M20" s="102">
        <f t="shared" si="4"/>
        <v>0</v>
      </c>
      <c r="N20" s="86"/>
      <c r="O20" s="103">
        <f t="shared" si="5"/>
        <v>0</v>
      </c>
      <c r="P20" s="86">
        <v>12</v>
      </c>
      <c r="Q20" s="102">
        <f t="shared" si="6"/>
        <v>1428000</v>
      </c>
      <c r="R20" s="86">
        <v>2</v>
      </c>
      <c r="S20" s="261">
        <f t="shared" si="7"/>
        <v>166000</v>
      </c>
      <c r="T20" s="87">
        <v>36</v>
      </c>
      <c r="U20" s="87">
        <f t="shared" si="8"/>
        <v>4284000</v>
      </c>
      <c r="V20" s="87">
        <v>16</v>
      </c>
      <c r="W20" s="87">
        <f t="shared" si="9"/>
        <v>1328000</v>
      </c>
      <c r="X20" s="48">
        <f t="shared" si="10"/>
        <v>520</v>
      </c>
      <c r="Y20" s="30">
        <f t="shared" si="11"/>
        <v>53708000</v>
      </c>
      <c r="Z20" s="73"/>
      <c r="AD20" s="73"/>
      <c r="AF20" s="73"/>
      <c r="AG20" s="73"/>
      <c r="AI20" s="73"/>
      <c r="AJ20" s="73"/>
    </row>
    <row r="21" spans="1:36" s="65" customFormat="1" x14ac:dyDescent="0.2">
      <c r="A21" s="60">
        <v>10307</v>
      </c>
      <c r="B21" s="230" t="s">
        <v>636</v>
      </c>
      <c r="C21" s="61" t="s">
        <v>265</v>
      </c>
      <c r="D21" s="85">
        <v>211</v>
      </c>
      <c r="E21" s="102">
        <f t="shared" si="0"/>
        <v>25109000</v>
      </c>
      <c r="F21" s="85">
        <v>156</v>
      </c>
      <c r="G21" s="103">
        <f t="shared" si="1"/>
        <v>12948000</v>
      </c>
      <c r="H21" s="85">
        <v>40</v>
      </c>
      <c r="I21" s="102">
        <f t="shared" si="2"/>
        <v>4760000</v>
      </c>
      <c r="J21" s="85">
        <v>44</v>
      </c>
      <c r="K21" s="103">
        <f t="shared" si="3"/>
        <v>3652000</v>
      </c>
      <c r="L21" s="86"/>
      <c r="M21" s="102">
        <f t="shared" si="4"/>
        <v>0</v>
      </c>
      <c r="N21" s="86"/>
      <c r="O21" s="103">
        <f t="shared" si="5"/>
        <v>0</v>
      </c>
      <c r="P21" s="91">
        <v>13</v>
      </c>
      <c r="Q21" s="102">
        <f t="shared" si="6"/>
        <v>1547000</v>
      </c>
      <c r="R21" s="91">
        <v>2</v>
      </c>
      <c r="S21" s="261">
        <f t="shared" si="7"/>
        <v>166000</v>
      </c>
      <c r="T21" s="87">
        <v>31</v>
      </c>
      <c r="U21" s="87">
        <f t="shared" si="8"/>
        <v>3689000</v>
      </c>
      <c r="V21" s="87">
        <v>13</v>
      </c>
      <c r="W21" s="87">
        <f t="shared" si="9"/>
        <v>1079000</v>
      </c>
      <c r="X21" s="48">
        <f t="shared" si="10"/>
        <v>510</v>
      </c>
      <c r="Y21" s="30">
        <f t="shared" si="11"/>
        <v>52950000</v>
      </c>
      <c r="Z21" s="73"/>
      <c r="AD21" s="73"/>
      <c r="AF21" s="73"/>
      <c r="AG21" s="73"/>
      <c r="AI21" s="73"/>
      <c r="AJ21" s="73"/>
    </row>
    <row r="22" spans="1:36" s="65" customFormat="1" x14ac:dyDescent="0.2">
      <c r="A22" s="60">
        <v>10308</v>
      </c>
      <c r="B22" s="230" t="s">
        <v>631</v>
      </c>
      <c r="C22" s="61" t="s">
        <v>266</v>
      </c>
      <c r="D22" s="85">
        <v>161</v>
      </c>
      <c r="E22" s="102">
        <f t="shared" si="0"/>
        <v>19159000</v>
      </c>
      <c r="F22" s="85">
        <v>196</v>
      </c>
      <c r="G22" s="103">
        <f t="shared" si="1"/>
        <v>16268000</v>
      </c>
      <c r="H22" s="85">
        <v>103</v>
      </c>
      <c r="I22" s="102">
        <f t="shared" si="2"/>
        <v>12257000</v>
      </c>
      <c r="J22" s="85">
        <v>35</v>
      </c>
      <c r="K22" s="103">
        <f t="shared" si="3"/>
        <v>2905000</v>
      </c>
      <c r="L22" s="86"/>
      <c r="M22" s="102">
        <f t="shared" si="4"/>
        <v>0</v>
      </c>
      <c r="N22" s="86"/>
      <c r="O22" s="103">
        <f t="shared" si="5"/>
        <v>0</v>
      </c>
      <c r="P22" s="86">
        <v>27</v>
      </c>
      <c r="Q22" s="102">
        <f t="shared" si="6"/>
        <v>3213000</v>
      </c>
      <c r="R22" s="86">
        <v>4</v>
      </c>
      <c r="S22" s="261">
        <f t="shared" si="7"/>
        <v>332000</v>
      </c>
      <c r="T22" s="87">
        <v>30</v>
      </c>
      <c r="U22" s="87">
        <f t="shared" si="8"/>
        <v>3570000</v>
      </c>
      <c r="V22" s="87">
        <v>18</v>
      </c>
      <c r="W22" s="87">
        <f t="shared" si="9"/>
        <v>1494000</v>
      </c>
      <c r="X22" s="48">
        <f t="shared" si="10"/>
        <v>574</v>
      </c>
      <c r="Y22" s="30">
        <f t="shared" si="11"/>
        <v>59198000</v>
      </c>
      <c r="Z22" s="73"/>
      <c r="AD22" s="73"/>
      <c r="AF22" s="73"/>
      <c r="AG22" s="73"/>
      <c r="AI22" s="73"/>
      <c r="AJ22" s="73"/>
    </row>
    <row r="23" spans="1:36" s="65" customFormat="1" x14ac:dyDescent="0.2">
      <c r="A23" s="60">
        <v>10309</v>
      </c>
      <c r="B23" s="230" t="s">
        <v>630</v>
      </c>
      <c r="C23" s="61" t="s">
        <v>267</v>
      </c>
      <c r="D23" s="85">
        <v>380</v>
      </c>
      <c r="E23" s="102">
        <f t="shared" si="0"/>
        <v>45220000</v>
      </c>
      <c r="F23" s="85">
        <v>448</v>
      </c>
      <c r="G23" s="103">
        <f t="shared" si="1"/>
        <v>37184000</v>
      </c>
      <c r="H23" s="85">
        <v>161</v>
      </c>
      <c r="I23" s="102">
        <f t="shared" si="2"/>
        <v>19159000</v>
      </c>
      <c r="J23" s="85">
        <v>78</v>
      </c>
      <c r="K23" s="103">
        <f t="shared" si="3"/>
        <v>6474000</v>
      </c>
      <c r="L23" s="86"/>
      <c r="M23" s="102">
        <f t="shared" si="4"/>
        <v>0</v>
      </c>
      <c r="N23" s="86"/>
      <c r="O23" s="103">
        <f t="shared" si="5"/>
        <v>0</v>
      </c>
      <c r="P23" s="86">
        <v>35</v>
      </c>
      <c r="Q23" s="102">
        <f t="shared" si="6"/>
        <v>4165000</v>
      </c>
      <c r="R23" s="86">
        <v>0</v>
      </c>
      <c r="S23" s="261">
        <f t="shared" si="7"/>
        <v>0</v>
      </c>
      <c r="T23" s="87">
        <v>53</v>
      </c>
      <c r="U23" s="87">
        <f t="shared" si="8"/>
        <v>6307000</v>
      </c>
      <c r="V23" s="87">
        <v>27</v>
      </c>
      <c r="W23" s="87">
        <f t="shared" si="9"/>
        <v>2241000</v>
      </c>
      <c r="X23" s="48">
        <f t="shared" si="10"/>
        <v>1182</v>
      </c>
      <c r="Y23" s="30">
        <f t="shared" si="11"/>
        <v>120750000</v>
      </c>
      <c r="Z23" s="73"/>
      <c r="AD23" s="73"/>
      <c r="AF23" s="73"/>
      <c r="AG23" s="73"/>
      <c r="AI23" s="73"/>
      <c r="AJ23" s="73"/>
    </row>
    <row r="24" spans="1:36" s="65" customFormat="1" x14ac:dyDescent="0.2">
      <c r="A24" s="60">
        <v>10401</v>
      </c>
      <c r="B24" s="230" t="s">
        <v>638</v>
      </c>
      <c r="C24" s="61" t="s">
        <v>268</v>
      </c>
      <c r="D24" s="85">
        <v>352</v>
      </c>
      <c r="E24" s="102">
        <f t="shared" si="0"/>
        <v>41888000</v>
      </c>
      <c r="F24" s="85">
        <v>623</v>
      </c>
      <c r="G24" s="103">
        <f t="shared" si="1"/>
        <v>51709000</v>
      </c>
      <c r="H24" s="85">
        <v>183</v>
      </c>
      <c r="I24" s="102">
        <f t="shared" si="2"/>
        <v>21777000</v>
      </c>
      <c r="J24" s="85">
        <v>184</v>
      </c>
      <c r="K24" s="103">
        <f t="shared" si="3"/>
        <v>15272000</v>
      </c>
      <c r="L24" s="86"/>
      <c r="M24" s="102">
        <f t="shared" si="4"/>
        <v>0</v>
      </c>
      <c r="N24" s="86"/>
      <c r="O24" s="103">
        <f t="shared" si="5"/>
        <v>0</v>
      </c>
      <c r="P24" s="86">
        <v>49</v>
      </c>
      <c r="Q24" s="102">
        <f t="shared" si="6"/>
        <v>5831000</v>
      </c>
      <c r="R24" s="86">
        <v>9</v>
      </c>
      <c r="S24" s="261">
        <f t="shared" si="7"/>
        <v>747000</v>
      </c>
      <c r="T24" s="87">
        <v>64</v>
      </c>
      <c r="U24" s="87">
        <f t="shared" si="8"/>
        <v>7616000</v>
      </c>
      <c r="V24" s="87">
        <v>44</v>
      </c>
      <c r="W24" s="87">
        <f t="shared" si="9"/>
        <v>3652000</v>
      </c>
      <c r="X24" s="48">
        <f t="shared" si="10"/>
        <v>1508</v>
      </c>
      <c r="Y24" s="30">
        <f t="shared" si="11"/>
        <v>148492000</v>
      </c>
      <c r="Z24" s="73"/>
      <c r="AD24" s="73"/>
      <c r="AF24" s="73"/>
      <c r="AG24" s="73"/>
      <c r="AI24" s="73"/>
      <c r="AJ24" s="73"/>
    </row>
    <row r="25" spans="1:36" s="65" customFormat="1" x14ac:dyDescent="0.2">
      <c r="A25" s="60">
        <v>10402</v>
      </c>
      <c r="B25" s="230" t="s">
        <v>640</v>
      </c>
      <c r="C25" s="61" t="s">
        <v>269</v>
      </c>
      <c r="D25" s="85">
        <v>205</v>
      </c>
      <c r="E25" s="102">
        <f t="shared" si="0"/>
        <v>24395000</v>
      </c>
      <c r="F25" s="85">
        <v>229</v>
      </c>
      <c r="G25" s="103">
        <f t="shared" si="1"/>
        <v>19007000</v>
      </c>
      <c r="H25" s="85">
        <v>104</v>
      </c>
      <c r="I25" s="102">
        <f t="shared" si="2"/>
        <v>12376000</v>
      </c>
      <c r="J25" s="85">
        <v>65</v>
      </c>
      <c r="K25" s="103">
        <f t="shared" si="3"/>
        <v>5395000</v>
      </c>
      <c r="L25" s="86"/>
      <c r="M25" s="102">
        <f t="shared" si="4"/>
        <v>0</v>
      </c>
      <c r="N25" s="86"/>
      <c r="O25" s="103">
        <f t="shared" si="5"/>
        <v>0</v>
      </c>
      <c r="P25" s="91">
        <v>14</v>
      </c>
      <c r="Q25" s="102">
        <f t="shared" si="6"/>
        <v>1666000</v>
      </c>
      <c r="R25" s="91">
        <v>2</v>
      </c>
      <c r="S25" s="261">
        <f t="shared" si="7"/>
        <v>166000</v>
      </c>
      <c r="T25" s="87">
        <v>24</v>
      </c>
      <c r="U25" s="87">
        <f t="shared" si="8"/>
        <v>2856000</v>
      </c>
      <c r="V25" s="87">
        <v>24</v>
      </c>
      <c r="W25" s="87">
        <f t="shared" si="9"/>
        <v>1992000</v>
      </c>
      <c r="X25" s="48">
        <f t="shared" si="10"/>
        <v>667</v>
      </c>
      <c r="Y25" s="30">
        <f t="shared" si="11"/>
        <v>67853000</v>
      </c>
      <c r="Z25" s="73"/>
      <c r="AD25" s="73"/>
      <c r="AF25" s="73"/>
      <c r="AG25" s="73"/>
      <c r="AI25" s="73"/>
      <c r="AJ25" s="73"/>
    </row>
    <row r="26" spans="1:36" s="65" customFormat="1" x14ac:dyDescent="0.2">
      <c r="A26" s="60">
        <v>10403</v>
      </c>
      <c r="B26" s="230" t="s">
        <v>644</v>
      </c>
      <c r="C26" s="61" t="s">
        <v>270</v>
      </c>
      <c r="D26" s="85">
        <v>86</v>
      </c>
      <c r="E26" s="102">
        <f t="shared" si="0"/>
        <v>10234000</v>
      </c>
      <c r="F26" s="85">
        <v>91</v>
      </c>
      <c r="G26" s="103">
        <f t="shared" si="1"/>
        <v>7553000</v>
      </c>
      <c r="H26" s="85">
        <v>38</v>
      </c>
      <c r="I26" s="102">
        <f t="shared" si="2"/>
        <v>4522000</v>
      </c>
      <c r="J26" s="85">
        <v>13</v>
      </c>
      <c r="K26" s="103">
        <f t="shared" si="3"/>
        <v>1079000</v>
      </c>
      <c r="L26" s="86"/>
      <c r="M26" s="102">
        <f t="shared" si="4"/>
        <v>0</v>
      </c>
      <c r="N26" s="86"/>
      <c r="O26" s="103">
        <f t="shared" si="5"/>
        <v>0</v>
      </c>
      <c r="P26" s="86">
        <v>5</v>
      </c>
      <c r="Q26" s="102">
        <f t="shared" si="6"/>
        <v>595000</v>
      </c>
      <c r="R26" s="86">
        <v>1</v>
      </c>
      <c r="S26" s="261">
        <f t="shared" si="7"/>
        <v>83000</v>
      </c>
      <c r="T26" s="87">
        <v>13</v>
      </c>
      <c r="U26" s="87">
        <f t="shared" si="8"/>
        <v>1547000</v>
      </c>
      <c r="V26" s="87">
        <v>19</v>
      </c>
      <c r="W26" s="87">
        <f t="shared" si="9"/>
        <v>1577000</v>
      </c>
      <c r="X26" s="48">
        <f t="shared" si="10"/>
        <v>266</v>
      </c>
      <c r="Y26" s="30">
        <f t="shared" si="11"/>
        <v>27190000</v>
      </c>
      <c r="Z26" s="73"/>
      <c r="AD26" s="73"/>
      <c r="AF26" s="73"/>
      <c r="AG26" s="73"/>
      <c r="AI26" s="73"/>
      <c r="AJ26" s="73"/>
    </row>
    <row r="27" spans="1:36" s="65" customFormat="1" x14ac:dyDescent="0.2">
      <c r="A27" s="60">
        <v>10404</v>
      </c>
      <c r="B27" s="230" t="s">
        <v>636</v>
      </c>
      <c r="C27" s="61" t="s">
        <v>271</v>
      </c>
      <c r="D27" s="85">
        <v>316</v>
      </c>
      <c r="E27" s="102">
        <f t="shared" si="0"/>
        <v>37604000</v>
      </c>
      <c r="F27" s="85">
        <v>435</v>
      </c>
      <c r="G27" s="103">
        <f t="shared" si="1"/>
        <v>36105000</v>
      </c>
      <c r="H27" s="85">
        <v>197</v>
      </c>
      <c r="I27" s="102">
        <f t="shared" si="2"/>
        <v>23443000</v>
      </c>
      <c r="J27" s="85">
        <v>116</v>
      </c>
      <c r="K27" s="103">
        <f t="shared" si="3"/>
        <v>9628000</v>
      </c>
      <c r="L27" s="86"/>
      <c r="M27" s="102">
        <f t="shared" si="4"/>
        <v>0</v>
      </c>
      <c r="N27" s="86"/>
      <c r="O27" s="103">
        <f t="shared" si="5"/>
        <v>0</v>
      </c>
      <c r="P27" s="86">
        <v>29</v>
      </c>
      <c r="Q27" s="102">
        <f t="shared" si="6"/>
        <v>3451000</v>
      </c>
      <c r="R27" s="86">
        <v>3</v>
      </c>
      <c r="S27" s="261">
        <f t="shared" si="7"/>
        <v>249000</v>
      </c>
      <c r="T27" s="87">
        <v>30</v>
      </c>
      <c r="U27" s="87">
        <f t="shared" si="8"/>
        <v>3570000</v>
      </c>
      <c r="V27" s="87">
        <v>27</v>
      </c>
      <c r="W27" s="87">
        <f t="shared" si="9"/>
        <v>2241000</v>
      </c>
      <c r="X27" s="48">
        <f t="shared" si="10"/>
        <v>1153</v>
      </c>
      <c r="Y27" s="30">
        <f t="shared" si="11"/>
        <v>116291000</v>
      </c>
      <c r="Z27" s="73"/>
      <c r="AD27" s="73"/>
      <c r="AF27" s="73"/>
      <c r="AG27" s="73"/>
      <c r="AI27" s="73"/>
      <c r="AJ27" s="73"/>
    </row>
    <row r="28" spans="1:36" s="65" customFormat="1" x14ac:dyDescent="0.2">
      <c r="A28" s="60">
        <v>10405</v>
      </c>
      <c r="B28" s="230" t="s">
        <v>643</v>
      </c>
      <c r="C28" s="61" t="s">
        <v>272</v>
      </c>
      <c r="D28" s="85">
        <v>29</v>
      </c>
      <c r="E28" s="102">
        <f t="shared" si="0"/>
        <v>3451000</v>
      </c>
      <c r="F28" s="85">
        <v>56</v>
      </c>
      <c r="G28" s="103">
        <f t="shared" si="1"/>
        <v>4648000</v>
      </c>
      <c r="H28" s="85">
        <v>38</v>
      </c>
      <c r="I28" s="102">
        <f t="shared" si="2"/>
        <v>4522000</v>
      </c>
      <c r="J28" s="85">
        <v>18</v>
      </c>
      <c r="K28" s="103">
        <f t="shared" si="3"/>
        <v>1494000</v>
      </c>
      <c r="L28" s="86"/>
      <c r="M28" s="102">
        <f t="shared" si="4"/>
        <v>0</v>
      </c>
      <c r="N28" s="86"/>
      <c r="O28" s="103">
        <f t="shared" si="5"/>
        <v>0</v>
      </c>
      <c r="P28" s="86">
        <v>5</v>
      </c>
      <c r="Q28" s="102">
        <f t="shared" si="6"/>
        <v>595000</v>
      </c>
      <c r="R28" s="86">
        <v>2</v>
      </c>
      <c r="S28" s="261">
        <f t="shared" si="7"/>
        <v>166000</v>
      </c>
      <c r="T28" s="87"/>
      <c r="U28" s="87">
        <f t="shared" si="8"/>
        <v>0</v>
      </c>
      <c r="V28" s="87"/>
      <c r="W28" s="87">
        <f t="shared" si="9"/>
        <v>0</v>
      </c>
      <c r="X28" s="48">
        <f t="shared" si="10"/>
        <v>148</v>
      </c>
      <c r="Y28" s="30">
        <f t="shared" si="11"/>
        <v>14876000</v>
      </c>
      <c r="Z28" s="73"/>
      <c r="AD28" s="73"/>
      <c r="AF28" s="73"/>
      <c r="AG28" s="73"/>
      <c r="AI28" s="73"/>
      <c r="AJ28" s="73"/>
    </row>
    <row r="29" spans="1:36" s="65" customFormat="1" x14ac:dyDescent="0.2">
      <c r="A29" s="60">
        <v>10406</v>
      </c>
      <c r="B29" s="230" t="s">
        <v>639</v>
      </c>
      <c r="C29" s="61" t="s">
        <v>273</v>
      </c>
      <c r="D29" s="85">
        <v>251</v>
      </c>
      <c r="E29" s="102">
        <f t="shared" si="0"/>
        <v>29869000</v>
      </c>
      <c r="F29" s="85">
        <v>408</v>
      </c>
      <c r="G29" s="103">
        <f t="shared" si="1"/>
        <v>33864000</v>
      </c>
      <c r="H29" s="85">
        <v>260</v>
      </c>
      <c r="I29" s="102">
        <f t="shared" si="2"/>
        <v>30940000</v>
      </c>
      <c r="J29" s="85">
        <v>101</v>
      </c>
      <c r="K29" s="103">
        <f t="shared" si="3"/>
        <v>8383000</v>
      </c>
      <c r="L29" s="86"/>
      <c r="M29" s="102">
        <f t="shared" si="4"/>
        <v>0</v>
      </c>
      <c r="N29" s="86"/>
      <c r="O29" s="103">
        <f t="shared" si="5"/>
        <v>0</v>
      </c>
      <c r="P29" s="86">
        <v>82</v>
      </c>
      <c r="Q29" s="102">
        <f t="shared" si="6"/>
        <v>9758000</v>
      </c>
      <c r="R29" s="86">
        <v>21</v>
      </c>
      <c r="S29" s="261">
        <f t="shared" si="7"/>
        <v>1743000</v>
      </c>
      <c r="T29" s="87">
        <v>88</v>
      </c>
      <c r="U29" s="87">
        <f t="shared" si="8"/>
        <v>10472000</v>
      </c>
      <c r="V29" s="87">
        <v>27</v>
      </c>
      <c r="W29" s="87">
        <f t="shared" si="9"/>
        <v>2241000</v>
      </c>
      <c r="X29" s="48">
        <f t="shared" si="10"/>
        <v>1238</v>
      </c>
      <c r="Y29" s="30">
        <f t="shared" si="11"/>
        <v>127270000</v>
      </c>
      <c r="Z29" s="73"/>
      <c r="AD29" s="73"/>
      <c r="AF29" s="73"/>
      <c r="AG29" s="73"/>
      <c r="AI29" s="73"/>
      <c r="AJ29" s="73"/>
    </row>
    <row r="30" spans="1:36" s="65" customFormat="1" x14ac:dyDescent="0.2">
      <c r="A30" s="60">
        <v>10407</v>
      </c>
      <c r="B30" s="230" t="s">
        <v>646</v>
      </c>
      <c r="C30" s="61" t="s">
        <v>274</v>
      </c>
      <c r="D30" s="85">
        <v>81</v>
      </c>
      <c r="E30" s="102">
        <f t="shared" si="0"/>
        <v>9639000</v>
      </c>
      <c r="F30" s="85">
        <v>121</v>
      </c>
      <c r="G30" s="103">
        <f t="shared" si="1"/>
        <v>10043000</v>
      </c>
      <c r="H30" s="85">
        <v>54</v>
      </c>
      <c r="I30" s="102">
        <f t="shared" si="2"/>
        <v>6426000</v>
      </c>
      <c r="J30" s="85">
        <v>38</v>
      </c>
      <c r="K30" s="103">
        <f t="shared" si="3"/>
        <v>3154000</v>
      </c>
      <c r="L30" s="86"/>
      <c r="M30" s="102">
        <f t="shared" si="4"/>
        <v>0</v>
      </c>
      <c r="N30" s="86"/>
      <c r="O30" s="103">
        <f t="shared" si="5"/>
        <v>0</v>
      </c>
      <c r="P30" s="86">
        <v>11</v>
      </c>
      <c r="Q30" s="102">
        <f t="shared" si="6"/>
        <v>1309000</v>
      </c>
      <c r="R30" s="86">
        <v>1</v>
      </c>
      <c r="S30" s="261">
        <f t="shared" si="7"/>
        <v>83000</v>
      </c>
      <c r="T30" s="87">
        <v>33</v>
      </c>
      <c r="U30" s="87">
        <f t="shared" si="8"/>
        <v>3927000</v>
      </c>
      <c r="V30" s="87">
        <v>17</v>
      </c>
      <c r="W30" s="87">
        <f t="shared" si="9"/>
        <v>1411000</v>
      </c>
      <c r="X30" s="48">
        <f t="shared" si="10"/>
        <v>356</v>
      </c>
      <c r="Y30" s="30">
        <f t="shared" si="11"/>
        <v>35992000</v>
      </c>
      <c r="Z30" s="73"/>
      <c r="AD30" s="73"/>
      <c r="AF30" s="73"/>
      <c r="AG30" s="73"/>
      <c r="AI30" s="73"/>
      <c r="AJ30" s="73"/>
    </row>
    <row r="31" spans="1:36" s="65" customFormat="1" x14ac:dyDescent="0.2">
      <c r="A31" s="60">
        <v>10408</v>
      </c>
      <c r="B31" s="230" t="s">
        <v>642</v>
      </c>
      <c r="C31" s="61" t="s">
        <v>275</v>
      </c>
      <c r="D31" s="85">
        <v>84</v>
      </c>
      <c r="E31" s="102">
        <f t="shared" si="0"/>
        <v>9996000</v>
      </c>
      <c r="F31" s="85">
        <v>158</v>
      </c>
      <c r="G31" s="103">
        <f t="shared" si="1"/>
        <v>13114000</v>
      </c>
      <c r="H31" s="85">
        <v>63</v>
      </c>
      <c r="I31" s="102">
        <f t="shared" si="2"/>
        <v>7497000</v>
      </c>
      <c r="J31" s="85">
        <v>62</v>
      </c>
      <c r="K31" s="103">
        <f t="shared" si="3"/>
        <v>5146000</v>
      </c>
      <c r="L31" s="86"/>
      <c r="M31" s="102">
        <f t="shared" si="4"/>
        <v>0</v>
      </c>
      <c r="N31" s="86"/>
      <c r="O31" s="103">
        <f t="shared" si="5"/>
        <v>0</v>
      </c>
      <c r="P31" s="86">
        <v>21</v>
      </c>
      <c r="Q31" s="102">
        <f t="shared" si="6"/>
        <v>2499000</v>
      </c>
      <c r="R31" s="86">
        <v>2</v>
      </c>
      <c r="S31" s="261">
        <f t="shared" si="7"/>
        <v>166000</v>
      </c>
      <c r="T31" s="87">
        <v>19</v>
      </c>
      <c r="U31" s="87">
        <f t="shared" si="8"/>
        <v>2261000</v>
      </c>
      <c r="V31" s="87">
        <v>24</v>
      </c>
      <c r="W31" s="87">
        <f t="shared" si="9"/>
        <v>1992000</v>
      </c>
      <c r="X31" s="48">
        <f t="shared" si="10"/>
        <v>433</v>
      </c>
      <c r="Y31" s="30">
        <f t="shared" si="11"/>
        <v>42671000</v>
      </c>
      <c r="Z31" s="73"/>
      <c r="AD31" s="73"/>
      <c r="AF31" s="73"/>
      <c r="AG31" s="73"/>
      <c r="AI31" s="73"/>
      <c r="AJ31" s="73"/>
    </row>
    <row r="32" spans="1:36" s="65" customFormat="1" x14ac:dyDescent="0.2">
      <c r="A32" s="60">
        <v>10410</v>
      </c>
      <c r="B32" s="230" t="s">
        <v>641</v>
      </c>
      <c r="C32" s="61" t="s">
        <v>276</v>
      </c>
      <c r="D32" s="85">
        <v>45</v>
      </c>
      <c r="E32" s="102">
        <f t="shared" si="0"/>
        <v>5355000</v>
      </c>
      <c r="F32" s="85">
        <v>110</v>
      </c>
      <c r="G32" s="103">
        <f t="shared" si="1"/>
        <v>9130000</v>
      </c>
      <c r="H32" s="85">
        <v>23</v>
      </c>
      <c r="I32" s="102">
        <f t="shared" si="2"/>
        <v>2737000</v>
      </c>
      <c r="J32" s="85">
        <v>19</v>
      </c>
      <c r="K32" s="103">
        <f t="shared" si="3"/>
        <v>1577000</v>
      </c>
      <c r="L32" s="86"/>
      <c r="M32" s="102">
        <f t="shared" si="4"/>
        <v>0</v>
      </c>
      <c r="N32" s="86"/>
      <c r="O32" s="103">
        <f t="shared" si="5"/>
        <v>0</v>
      </c>
      <c r="P32" s="86"/>
      <c r="Q32" s="102">
        <f t="shared" si="6"/>
        <v>0</v>
      </c>
      <c r="R32" s="86"/>
      <c r="S32" s="261">
        <f t="shared" si="7"/>
        <v>0</v>
      </c>
      <c r="T32" s="87">
        <v>8</v>
      </c>
      <c r="U32" s="87">
        <f t="shared" si="8"/>
        <v>952000</v>
      </c>
      <c r="V32" s="87">
        <v>17</v>
      </c>
      <c r="W32" s="87">
        <f t="shared" si="9"/>
        <v>1411000</v>
      </c>
      <c r="X32" s="48">
        <f t="shared" si="10"/>
        <v>222</v>
      </c>
      <c r="Y32" s="30">
        <f t="shared" si="11"/>
        <v>21162000</v>
      </c>
      <c r="Z32" s="73"/>
      <c r="AD32" s="73"/>
      <c r="AF32" s="73"/>
      <c r="AG32" s="73"/>
      <c r="AI32" s="73"/>
      <c r="AJ32" s="73"/>
    </row>
    <row r="33" spans="1:36" s="65" customFormat="1" x14ac:dyDescent="0.2">
      <c r="A33" s="60">
        <v>10415</v>
      </c>
      <c r="B33" s="230" t="s">
        <v>647</v>
      </c>
      <c r="C33" s="61" t="s">
        <v>277</v>
      </c>
      <c r="D33" s="85">
        <v>140</v>
      </c>
      <c r="E33" s="102">
        <f t="shared" si="0"/>
        <v>16660000</v>
      </c>
      <c r="F33" s="85">
        <v>219</v>
      </c>
      <c r="G33" s="103">
        <f t="shared" si="1"/>
        <v>18177000</v>
      </c>
      <c r="H33" s="85">
        <v>47</v>
      </c>
      <c r="I33" s="102">
        <f t="shared" si="2"/>
        <v>5593000</v>
      </c>
      <c r="J33" s="85">
        <v>35</v>
      </c>
      <c r="K33" s="103">
        <f t="shared" si="3"/>
        <v>2905000</v>
      </c>
      <c r="L33" s="86"/>
      <c r="M33" s="102">
        <f t="shared" si="4"/>
        <v>0</v>
      </c>
      <c r="N33" s="86"/>
      <c r="O33" s="103">
        <f t="shared" si="5"/>
        <v>0</v>
      </c>
      <c r="P33" s="86">
        <v>20</v>
      </c>
      <c r="Q33" s="102">
        <f t="shared" si="6"/>
        <v>2380000</v>
      </c>
      <c r="R33" s="86">
        <v>5</v>
      </c>
      <c r="S33" s="261">
        <f t="shared" si="7"/>
        <v>415000</v>
      </c>
      <c r="T33" s="87">
        <v>11</v>
      </c>
      <c r="U33" s="87">
        <f t="shared" si="8"/>
        <v>1309000</v>
      </c>
      <c r="V33" s="87">
        <v>32</v>
      </c>
      <c r="W33" s="87">
        <f t="shared" si="9"/>
        <v>2656000</v>
      </c>
      <c r="X33" s="48">
        <f t="shared" si="10"/>
        <v>509</v>
      </c>
      <c r="Y33" s="30">
        <f t="shared" si="11"/>
        <v>50095000</v>
      </c>
      <c r="Z33" s="73"/>
      <c r="AD33" s="73"/>
      <c r="AF33" s="73"/>
      <c r="AG33" s="73"/>
      <c r="AI33" s="73"/>
      <c r="AJ33" s="73"/>
    </row>
    <row r="34" spans="1:36" s="65" customFormat="1" x14ac:dyDescent="0.2">
      <c r="A34" s="60">
        <v>10501</v>
      </c>
      <c r="B34" s="230" t="s">
        <v>655</v>
      </c>
      <c r="C34" s="77" t="s">
        <v>278</v>
      </c>
      <c r="D34" s="85">
        <v>88</v>
      </c>
      <c r="E34" s="102">
        <f t="shared" si="0"/>
        <v>10472000</v>
      </c>
      <c r="F34" s="85">
        <v>94</v>
      </c>
      <c r="G34" s="103">
        <f t="shared" si="1"/>
        <v>7802000</v>
      </c>
      <c r="H34" s="85">
        <v>25</v>
      </c>
      <c r="I34" s="102">
        <f t="shared" si="2"/>
        <v>2975000</v>
      </c>
      <c r="J34" s="85">
        <v>12</v>
      </c>
      <c r="K34" s="103">
        <f t="shared" si="3"/>
        <v>996000</v>
      </c>
      <c r="L34" s="86"/>
      <c r="M34" s="102">
        <f t="shared" si="4"/>
        <v>0</v>
      </c>
      <c r="N34" s="86"/>
      <c r="O34" s="103">
        <f t="shared" si="5"/>
        <v>0</v>
      </c>
      <c r="P34" s="86"/>
      <c r="Q34" s="102">
        <f t="shared" si="6"/>
        <v>0</v>
      </c>
      <c r="R34" s="86"/>
      <c r="S34" s="261">
        <f t="shared" si="7"/>
        <v>0</v>
      </c>
      <c r="T34" s="87">
        <v>15</v>
      </c>
      <c r="U34" s="87">
        <f t="shared" si="8"/>
        <v>1785000</v>
      </c>
      <c r="V34" s="87">
        <v>25</v>
      </c>
      <c r="W34" s="87">
        <f t="shared" si="9"/>
        <v>2075000</v>
      </c>
      <c r="X34" s="48">
        <f t="shared" si="10"/>
        <v>259</v>
      </c>
      <c r="Y34" s="30">
        <f t="shared" si="11"/>
        <v>26105000</v>
      </c>
      <c r="Z34" s="73"/>
      <c r="AD34" s="73"/>
      <c r="AF34" s="73"/>
      <c r="AG34" s="73"/>
      <c r="AI34" s="73"/>
      <c r="AJ34" s="73"/>
    </row>
    <row r="35" spans="1:36" s="65" customFormat="1" x14ac:dyDescent="0.2">
      <c r="A35" s="60">
        <v>10502</v>
      </c>
      <c r="B35" s="230" t="s">
        <v>656</v>
      </c>
      <c r="C35" s="77" t="s">
        <v>279</v>
      </c>
      <c r="D35" s="85">
        <v>141</v>
      </c>
      <c r="E35" s="102">
        <f t="shared" si="0"/>
        <v>16779000</v>
      </c>
      <c r="F35" s="85">
        <v>166</v>
      </c>
      <c r="G35" s="103">
        <f t="shared" si="1"/>
        <v>13778000</v>
      </c>
      <c r="H35" s="135"/>
      <c r="I35" s="102">
        <f t="shared" si="2"/>
        <v>0</v>
      </c>
      <c r="J35" s="135"/>
      <c r="K35" s="103">
        <f t="shared" si="3"/>
        <v>0</v>
      </c>
      <c r="L35" s="86"/>
      <c r="M35" s="102">
        <f t="shared" si="4"/>
        <v>0</v>
      </c>
      <c r="N35" s="86"/>
      <c r="O35" s="103">
        <f t="shared" si="5"/>
        <v>0</v>
      </c>
      <c r="P35" s="86">
        <v>10</v>
      </c>
      <c r="Q35" s="102">
        <f t="shared" si="6"/>
        <v>1190000</v>
      </c>
      <c r="R35" s="86">
        <v>3</v>
      </c>
      <c r="S35" s="261">
        <f t="shared" si="7"/>
        <v>249000</v>
      </c>
      <c r="T35" s="87">
        <v>9</v>
      </c>
      <c r="U35" s="87">
        <f t="shared" si="8"/>
        <v>1071000</v>
      </c>
      <c r="V35" s="87">
        <v>23</v>
      </c>
      <c r="W35" s="87">
        <f t="shared" si="9"/>
        <v>1909000</v>
      </c>
      <c r="X35" s="48">
        <f t="shared" si="10"/>
        <v>352</v>
      </c>
      <c r="Y35" s="30">
        <f t="shared" si="11"/>
        <v>34976000</v>
      </c>
      <c r="Z35" s="73"/>
      <c r="AD35" s="73"/>
      <c r="AF35" s="73"/>
      <c r="AG35" s="73"/>
      <c r="AI35" s="73"/>
      <c r="AJ35" s="73"/>
    </row>
    <row r="36" spans="1:36" s="65" customFormat="1" x14ac:dyDescent="0.2">
      <c r="A36" s="60">
        <v>10503</v>
      </c>
      <c r="B36" s="230" t="s">
        <v>649</v>
      </c>
      <c r="C36" s="77" t="s">
        <v>280</v>
      </c>
      <c r="D36" s="85">
        <v>52</v>
      </c>
      <c r="E36" s="102">
        <f t="shared" si="0"/>
        <v>6188000</v>
      </c>
      <c r="F36" s="85">
        <v>67</v>
      </c>
      <c r="G36" s="103">
        <f t="shared" si="1"/>
        <v>5561000</v>
      </c>
      <c r="H36" s="85">
        <v>2</v>
      </c>
      <c r="I36" s="102">
        <f t="shared" si="2"/>
        <v>238000</v>
      </c>
      <c r="J36" s="85">
        <v>4</v>
      </c>
      <c r="K36" s="103">
        <f t="shared" si="3"/>
        <v>332000</v>
      </c>
      <c r="L36" s="86"/>
      <c r="M36" s="102">
        <f t="shared" si="4"/>
        <v>0</v>
      </c>
      <c r="N36" s="86"/>
      <c r="O36" s="103">
        <f t="shared" si="5"/>
        <v>0</v>
      </c>
      <c r="P36" s="86"/>
      <c r="Q36" s="102">
        <f t="shared" si="6"/>
        <v>0</v>
      </c>
      <c r="R36" s="86"/>
      <c r="S36" s="261">
        <f t="shared" si="7"/>
        <v>0</v>
      </c>
      <c r="T36" s="87"/>
      <c r="U36" s="87">
        <f t="shared" si="8"/>
        <v>0</v>
      </c>
      <c r="V36" s="87"/>
      <c r="W36" s="87">
        <f t="shared" si="9"/>
        <v>0</v>
      </c>
      <c r="X36" s="48">
        <f t="shared" si="10"/>
        <v>125</v>
      </c>
      <c r="Y36" s="30">
        <f t="shared" si="11"/>
        <v>12319000</v>
      </c>
      <c r="Z36" s="73"/>
      <c r="AD36" s="73"/>
      <c r="AF36" s="73"/>
      <c r="AG36" s="73"/>
      <c r="AI36" s="73"/>
      <c r="AJ36" s="73"/>
    </row>
    <row r="37" spans="1:36" s="65" customFormat="1" ht="13.5" thickBot="1" x14ac:dyDescent="0.25">
      <c r="A37" s="62">
        <v>10504</v>
      </c>
      <c r="B37" s="231" t="s">
        <v>657</v>
      </c>
      <c r="C37" s="63" t="s">
        <v>281</v>
      </c>
      <c r="D37" s="85">
        <v>34</v>
      </c>
      <c r="E37" s="102">
        <f t="shared" si="0"/>
        <v>4046000</v>
      </c>
      <c r="F37" s="85">
        <v>43</v>
      </c>
      <c r="G37" s="103">
        <f t="shared" si="1"/>
        <v>3569000</v>
      </c>
      <c r="H37" s="85">
        <v>4</v>
      </c>
      <c r="I37" s="102">
        <f t="shared" si="2"/>
        <v>476000</v>
      </c>
      <c r="J37" s="85">
        <v>2</v>
      </c>
      <c r="K37" s="103">
        <f t="shared" si="3"/>
        <v>166000</v>
      </c>
      <c r="L37" s="86"/>
      <c r="M37" s="102">
        <f t="shared" si="4"/>
        <v>0</v>
      </c>
      <c r="N37" s="86"/>
      <c r="O37" s="103">
        <f t="shared" si="5"/>
        <v>0</v>
      </c>
      <c r="P37" s="86"/>
      <c r="Q37" s="102">
        <f t="shared" si="6"/>
        <v>0</v>
      </c>
      <c r="R37" s="86"/>
      <c r="S37" s="261">
        <f t="shared" si="7"/>
        <v>0</v>
      </c>
      <c r="T37" s="265">
        <v>13</v>
      </c>
      <c r="U37" s="265">
        <f t="shared" si="8"/>
        <v>1547000</v>
      </c>
      <c r="V37" s="265">
        <v>14</v>
      </c>
      <c r="W37" s="265">
        <f t="shared" si="9"/>
        <v>1162000</v>
      </c>
      <c r="X37" s="48">
        <f t="shared" si="10"/>
        <v>110</v>
      </c>
      <c r="Y37" s="30">
        <f t="shared" si="11"/>
        <v>10966000</v>
      </c>
      <c r="Z37" s="73"/>
      <c r="AA37" s="73"/>
      <c r="AD37" s="73"/>
      <c r="AF37" s="73"/>
      <c r="AG37" s="73"/>
      <c r="AI37" s="73"/>
      <c r="AJ37" s="73"/>
    </row>
    <row r="38" spans="1:36" s="65" customFormat="1" ht="13.5" thickBot="1" x14ac:dyDescent="0.25">
      <c r="A38" s="332" t="s">
        <v>18</v>
      </c>
      <c r="B38" s="333"/>
      <c r="C38" s="334"/>
      <c r="D38" s="3">
        <f>SUM(D8:D37)</f>
        <v>7234</v>
      </c>
      <c r="E38" s="3">
        <f t="shared" ref="E38:Y38" si="12">SUM(E8:E37)</f>
        <v>860846000</v>
      </c>
      <c r="F38" s="3">
        <f t="shared" si="12"/>
        <v>7654</v>
      </c>
      <c r="G38" s="3">
        <f t="shared" si="12"/>
        <v>635282000</v>
      </c>
      <c r="H38" s="3">
        <f t="shared" si="12"/>
        <v>2704</v>
      </c>
      <c r="I38" s="3">
        <f t="shared" si="12"/>
        <v>321776000</v>
      </c>
      <c r="J38" s="3">
        <f t="shared" si="12"/>
        <v>1971</v>
      </c>
      <c r="K38" s="3">
        <f t="shared" si="12"/>
        <v>163593000</v>
      </c>
      <c r="L38" s="3">
        <f t="shared" si="12"/>
        <v>13</v>
      </c>
      <c r="M38" s="3">
        <f t="shared" si="12"/>
        <v>1547000</v>
      </c>
      <c r="N38" s="3">
        <f t="shared" si="12"/>
        <v>1</v>
      </c>
      <c r="O38" s="3">
        <f t="shared" si="12"/>
        <v>83000</v>
      </c>
      <c r="P38" s="3">
        <f t="shared" si="12"/>
        <v>1026</v>
      </c>
      <c r="Q38" s="3">
        <f t="shared" si="12"/>
        <v>122094000</v>
      </c>
      <c r="R38" s="3">
        <f t="shared" si="12"/>
        <v>174</v>
      </c>
      <c r="S38" s="3">
        <f t="shared" si="12"/>
        <v>14442000</v>
      </c>
      <c r="T38" s="3">
        <f t="shared" si="12"/>
        <v>1166</v>
      </c>
      <c r="U38" s="3">
        <f t="shared" si="12"/>
        <v>138754000</v>
      </c>
      <c r="V38" s="3">
        <f t="shared" si="12"/>
        <v>758</v>
      </c>
      <c r="W38" s="3">
        <f t="shared" si="12"/>
        <v>62914000</v>
      </c>
      <c r="X38" s="3">
        <f t="shared" si="12"/>
        <v>22701</v>
      </c>
      <c r="Y38" s="3">
        <f t="shared" si="12"/>
        <v>2321331000</v>
      </c>
    </row>
    <row r="40" spans="1:36" x14ac:dyDescent="0.2">
      <c r="A40" s="121"/>
      <c r="B40" s="121"/>
      <c r="C40" s="121"/>
    </row>
    <row r="41" spans="1:36" ht="15" x14ac:dyDescent="0.25">
      <c r="C41" s="122"/>
      <c r="D41" s="17"/>
    </row>
    <row r="42" spans="1:36" ht="15" x14ac:dyDescent="0.25">
      <c r="C42" s="123"/>
      <c r="D42" s="17"/>
      <c r="F42" s="42" t="s">
        <v>369</v>
      </c>
      <c r="G42" s="43">
        <v>119000</v>
      </c>
    </row>
    <row r="43" spans="1:36" ht="15" x14ac:dyDescent="0.25">
      <c r="C43" s="124"/>
      <c r="D43" s="17"/>
      <c r="F43" s="42" t="s">
        <v>370</v>
      </c>
      <c r="G43" s="43">
        <v>83000</v>
      </c>
    </row>
    <row r="44" spans="1:36" ht="15" x14ac:dyDescent="0.25">
      <c r="C44" s="64"/>
      <c r="D44" s="17"/>
    </row>
    <row r="45" spans="1:36" ht="15" x14ac:dyDescent="0.25">
      <c r="C45" s="64"/>
      <c r="D45" s="17"/>
    </row>
    <row r="46" spans="1:36" ht="15" x14ac:dyDescent="0.25">
      <c r="C46" s="64"/>
      <c r="D46" s="17"/>
    </row>
    <row r="47" spans="1:36" ht="15" x14ac:dyDescent="0.25">
      <c r="C47" s="64"/>
      <c r="D47" s="17"/>
    </row>
    <row r="48" spans="1:36" ht="15" x14ac:dyDescent="0.25">
      <c r="C48" s="64"/>
      <c r="D48" s="17"/>
    </row>
    <row r="49" spans="3:4" ht="15" x14ac:dyDescent="0.25">
      <c r="C49" s="64"/>
      <c r="D49" s="17"/>
    </row>
    <row r="50" spans="3:4" x14ac:dyDescent="0.2">
      <c r="C50" s="64"/>
    </row>
    <row r="51" spans="3:4" x14ac:dyDescent="0.2">
      <c r="C51" s="64"/>
    </row>
    <row r="52" spans="3:4" x14ac:dyDescent="0.2">
      <c r="C52" s="64"/>
    </row>
    <row r="53" spans="3:4" x14ac:dyDescent="0.2">
      <c r="C53" s="64"/>
    </row>
    <row r="54" spans="3:4" x14ac:dyDescent="0.2">
      <c r="C54" s="64"/>
    </row>
    <row r="55" spans="3:4" x14ac:dyDescent="0.2">
      <c r="C55" s="64"/>
    </row>
    <row r="56" spans="3:4" x14ac:dyDescent="0.2">
      <c r="C56" s="64"/>
    </row>
    <row r="57" spans="3:4" x14ac:dyDescent="0.2">
      <c r="C57" s="64"/>
    </row>
    <row r="58" spans="3:4" x14ac:dyDescent="0.2">
      <c r="C58" s="64"/>
    </row>
    <row r="59" spans="3:4" x14ac:dyDescent="0.2">
      <c r="C59" s="64"/>
    </row>
    <row r="60" spans="3:4" x14ac:dyDescent="0.2">
      <c r="C60" s="64"/>
    </row>
    <row r="61" spans="3:4" x14ac:dyDescent="0.2">
      <c r="C61" s="64"/>
    </row>
    <row r="62" spans="3:4" x14ac:dyDescent="0.2">
      <c r="C62" s="64"/>
    </row>
    <row r="63" spans="3:4" x14ac:dyDescent="0.2">
      <c r="C63" s="64"/>
    </row>
    <row r="64" spans="3:4" x14ac:dyDescent="0.2">
      <c r="C64" s="64"/>
    </row>
    <row r="65" spans="3:4" x14ac:dyDescent="0.2">
      <c r="C65" s="64"/>
    </row>
    <row r="66" spans="3:4" ht="15" x14ac:dyDescent="0.25">
      <c r="C66" s="64"/>
      <c r="D66" s="17"/>
    </row>
    <row r="67" spans="3:4" ht="15" x14ac:dyDescent="0.25">
      <c r="C67" s="64"/>
      <c r="D67" s="17"/>
    </row>
    <row r="68" spans="3:4" ht="15" x14ac:dyDescent="0.25">
      <c r="C68" s="64"/>
      <c r="D68" s="17"/>
    </row>
    <row r="69" spans="3:4" ht="15" x14ac:dyDescent="0.25">
      <c r="C69" s="64"/>
      <c r="D69" s="17"/>
    </row>
    <row r="70" spans="3:4" ht="15" x14ac:dyDescent="0.25">
      <c r="C70" s="64"/>
      <c r="D70" s="17"/>
    </row>
    <row r="71" spans="3:4" ht="15" x14ac:dyDescent="0.25">
      <c r="C71" s="64"/>
      <c r="D71" s="17"/>
    </row>
    <row r="72" spans="3:4" ht="15" x14ac:dyDescent="0.25">
      <c r="C72" s="64"/>
      <c r="D72" s="17"/>
    </row>
    <row r="73" spans="3:4" ht="15" x14ac:dyDescent="0.25">
      <c r="C73" s="64"/>
      <c r="D73" s="17"/>
    </row>
    <row r="74" spans="3:4" ht="15" x14ac:dyDescent="0.25">
      <c r="C74" s="64"/>
      <c r="D74" s="17"/>
    </row>
    <row r="75" spans="3:4" ht="15" x14ac:dyDescent="0.25">
      <c r="C75" s="64"/>
      <c r="D75" s="17"/>
    </row>
    <row r="76" spans="3:4" ht="15" x14ac:dyDescent="0.25">
      <c r="C76" s="64"/>
      <c r="D76" s="17"/>
    </row>
    <row r="77" spans="3:4" ht="15" x14ac:dyDescent="0.25">
      <c r="C77" s="64"/>
      <c r="D77" s="17"/>
    </row>
    <row r="78" spans="3:4" ht="15" x14ac:dyDescent="0.25">
      <c r="C78" s="64"/>
      <c r="D78" s="17"/>
    </row>
    <row r="79" spans="3:4" ht="15" x14ac:dyDescent="0.25">
      <c r="C79" s="64"/>
      <c r="D79" s="17"/>
    </row>
    <row r="80" spans="3:4" ht="15" x14ac:dyDescent="0.25">
      <c r="C80" s="64"/>
      <c r="D80" s="17"/>
    </row>
    <row r="81" spans="3:4" ht="15" x14ac:dyDescent="0.25">
      <c r="C81" s="64"/>
      <c r="D81" s="17"/>
    </row>
    <row r="82" spans="3:4" x14ac:dyDescent="0.2">
      <c r="C82" s="64"/>
    </row>
  </sheetData>
  <mergeCells count="13">
    <mergeCell ref="A38:C38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zoomScale="85" zoomScaleNormal="85" workbookViewId="0">
      <selection activeCell="P8" sqref="P8"/>
    </sheetView>
  </sheetViews>
  <sheetFormatPr baseColWidth="10" defaultRowHeight="12.75" x14ac:dyDescent="0.2"/>
  <cols>
    <col min="1" max="1" width="8" style="51" bestFit="1" customWidth="1"/>
    <col min="2" max="2" width="14.140625" style="51" customWidth="1"/>
    <col min="3" max="3" width="11.42578125" style="51"/>
    <col min="5" max="5" width="14.140625" customWidth="1"/>
    <col min="6" max="6" width="14.28515625" bestFit="1" customWidth="1"/>
    <col min="7" max="7" width="15" customWidth="1"/>
    <col min="10" max="10" width="14.28515625" bestFit="1" customWidth="1"/>
    <col min="12" max="12" width="11.5703125" bestFit="1" customWidth="1"/>
    <col min="13" max="13" width="13.140625" bestFit="1" customWidth="1"/>
    <col min="14" max="14" width="14.28515625" bestFit="1" customWidth="1"/>
    <col min="15" max="15" width="12.140625" bestFit="1" customWidth="1"/>
    <col min="17" max="17" width="12.28515625" customWidth="1"/>
    <col min="18" max="18" width="14.28515625" bestFit="1" customWidth="1"/>
    <col min="25" max="25" width="12.5703125" customWidth="1"/>
  </cols>
  <sheetData>
    <row r="1" spans="1:26" ht="18" x14ac:dyDescent="0.25">
      <c r="A1" s="338" t="str">
        <f>NACIONAL!A1</f>
        <v>BONO DE VACACIONES 2018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26" ht="18" x14ac:dyDescent="0.25">
      <c r="A2" s="338" t="str">
        <f>NACIONAL!A2</f>
        <v>Ley Nº 21.126 Artículo 25º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4" spans="1:26" ht="18" x14ac:dyDescent="0.25">
      <c r="A4" s="338" t="s">
        <v>728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1:26" ht="13.5" thickBot="1" x14ac:dyDescent="0.25"/>
    <row r="6" spans="1:26" ht="13.5" customHeight="1" thickBot="1" x14ac:dyDescent="0.25">
      <c r="A6" s="341" t="s">
        <v>0</v>
      </c>
      <c r="B6" s="352" t="s">
        <v>405</v>
      </c>
      <c r="C6" s="343" t="s">
        <v>1</v>
      </c>
      <c r="D6" s="335" t="s">
        <v>2</v>
      </c>
      <c r="E6" s="336"/>
      <c r="F6" s="336"/>
      <c r="G6" s="337"/>
      <c r="H6" s="335" t="s">
        <v>3</v>
      </c>
      <c r="I6" s="336"/>
      <c r="J6" s="336"/>
      <c r="K6" s="337"/>
      <c r="L6" s="335" t="s">
        <v>4</v>
      </c>
      <c r="M6" s="336"/>
      <c r="N6" s="336"/>
      <c r="O6" s="337"/>
      <c r="P6" s="335" t="s">
        <v>5</v>
      </c>
      <c r="Q6" s="336"/>
      <c r="R6" s="336"/>
      <c r="S6" s="337"/>
      <c r="T6" s="345" t="s">
        <v>733</v>
      </c>
      <c r="U6" s="346"/>
      <c r="V6" s="346"/>
      <c r="W6" s="347"/>
      <c r="X6" s="339" t="s">
        <v>355</v>
      </c>
      <c r="Y6" s="340"/>
    </row>
    <row r="7" spans="1:26" s="65" customFormat="1" ht="115.5" thickBot="1" x14ac:dyDescent="0.25">
      <c r="A7" s="342"/>
      <c r="B7" s="353"/>
      <c r="C7" s="344"/>
      <c r="D7" s="167" t="str">
        <f>NACIONAL!C7</f>
        <v>Pers. Remun Liq. &lt;= a $ 752.209 Noviembre</v>
      </c>
      <c r="E7" s="168" t="str">
        <f>NACIONAL!D7</f>
        <v>Monto Bono Vacaciones $ 119.000</v>
      </c>
      <c r="F7" s="168" t="str">
        <f>NACIONAL!E7</f>
        <v>Pers. Remun Liq. &gt; a $ 752.209 y Rem Bruta &lt;= $ 2.490.923</v>
      </c>
      <c r="G7" s="169" t="str">
        <f>NACIONAL!F7</f>
        <v>Monto Bono Vacaciones $ 83.000</v>
      </c>
      <c r="H7" s="167" t="str">
        <f>NACIONAL!G7</f>
        <v>Pers. Remun Liq. &lt;= a $ 752.209 Noviembre</v>
      </c>
      <c r="I7" s="168" t="str">
        <f>NACIONAL!H7</f>
        <v>Monto Bono Vacaciones $ 119.000</v>
      </c>
      <c r="J7" s="168" t="str">
        <f>NACIONAL!I7</f>
        <v>Pers. Remun Liq. &gt; a $ 752.209 y Rem Bruta &lt;= $ 2.490.923</v>
      </c>
      <c r="K7" s="169" t="str">
        <f>NACIONAL!J7</f>
        <v>Monto Bono Vacaciones $ 83.000</v>
      </c>
      <c r="L7" s="167" t="str">
        <f>NACIONAL!K7</f>
        <v>Pers. Remun Liq. &lt;= a $ 752.209 Noviembre</v>
      </c>
      <c r="M7" s="168" t="str">
        <f>NACIONAL!L7</f>
        <v>Monto Bono Vacaciones $ 119.000</v>
      </c>
      <c r="N7" s="168" t="str">
        <f>NACIONAL!M7</f>
        <v>Pers. Remun Liq. &gt; a $ 752.209 y Rem Bruta &lt;= $ 2.490.923</v>
      </c>
      <c r="O7" s="169" t="str">
        <f>NACIONAL!N7</f>
        <v>Monto Bono Vacaciones $ 83.000</v>
      </c>
      <c r="P7" s="167" t="str">
        <f>NACIONAL!O7</f>
        <v>Pers. Remun Liq. &lt;= a $ 752.209 Noviembre</v>
      </c>
      <c r="Q7" s="168" t="str">
        <f>NACIONAL!P7</f>
        <v>Monto Bono Vacaciones $ 119.000</v>
      </c>
      <c r="R7" s="168" t="str">
        <f>NACIONAL!Q7</f>
        <v>Pers. Remun Liq. &gt; a $ 752.209 y Rem Bruta &lt;= $ 2.490.923</v>
      </c>
      <c r="S7" s="169" t="str">
        <f>NACIONAL!R7</f>
        <v>Monto Bono Vacaciones $ 83.000</v>
      </c>
      <c r="T7" s="169" t="str">
        <f>NACIONAL!S7</f>
        <v>Pers. Remun Liq. &lt;= a $ 752.209 Noviembre</v>
      </c>
      <c r="U7" s="169" t="str">
        <f>NACIONAL!T7</f>
        <v>Monto Bono Vacaciones $ 119.000</v>
      </c>
      <c r="V7" s="169" t="str">
        <f>NACIONAL!U7</f>
        <v>Pers. Remun Liq. &gt; a $ 752.209 y Rem Bruta &lt;= $ 2.490.923</v>
      </c>
      <c r="W7" s="169" t="str">
        <f>NACIONAL!V7</f>
        <v>Monto Bono Vacaciones $ 83.000</v>
      </c>
      <c r="X7" s="56" t="s">
        <v>6</v>
      </c>
      <c r="Y7" s="57" t="s">
        <v>368</v>
      </c>
    </row>
    <row r="8" spans="1:26" s="65" customFormat="1" x14ac:dyDescent="0.2">
      <c r="A8" s="58">
        <v>11101</v>
      </c>
      <c r="B8" s="229" t="s">
        <v>660</v>
      </c>
      <c r="C8" s="118" t="s">
        <v>282</v>
      </c>
      <c r="D8" s="159">
        <v>291</v>
      </c>
      <c r="E8" s="94">
        <f>D8*$G$21</f>
        <v>34629000</v>
      </c>
      <c r="F8" s="149">
        <v>329</v>
      </c>
      <c r="G8" s="31">
        <f>F8*$G$22</f>
        <v>27307000</v>
      </c>
      <c r="H8" s="184"/>
      <c r="I8" s="94">
        <f>H8*$G$21</f>
        <v>0</v>
      </c>
      <c r="J8" s="185"/>
      <c r="K8" s="31">
        <f>J8*$G$22</f>
        <v>0</v>
      </c>
      <c r="L8" s="186"/>
      <c r="M8" s="94">
        <f>L8*$G$21</f>
        <v>0</v>
      </c>
      <c r="N8" s="149"/>
      <c r="O8" s="105">
        <f>N8*$G$22</f>
        <v>0</v>
      </c>
      <c r="P8" s="164">
        <v>36</v>
      </c>
      <c r="Q8" s="94">
        <f>P8*$G$21</f>
        <v>4284000</v>
      </c>
      <c r="R8" s="151">
        <v>13</v>
      </c>
      <c r="S8" s="105">
        <f>R8*$G$22</f>
        <v>1079000</v>
      </c>
      <c r="T8" s="290">
        <v>11</v>
      </c>
      <c r="U8" s="291">
        <f>T8*$G$21</f>
        <v>1309000</v>
      </c>
      <c r="V8" s="291">
        <v>57</v>
      </c>
      <c r="W8" s="292">
        <f>V8*$G$22</f>
        <v>4731000</v>
      </c>
      <c r="X8" s="47">
        <f>D8+F8+H8+J8+L8+N8+P8+R8+T8+V8</f>
        <v>737</v>
      </c>
      <c r="Y8" s="31">
        <f>E8+G8+I8+K8+M8+O8+Q8+S8+U8+W8</f>
        <v>73339000</v>
      </c>
      <c r="Z8" s="73"/>
    </row>
    <row r="9" spans="1:26" s="65" customFormat="1" x14ac:dyDescent="0.2">
      <c r="A9" s="60">
        <v>11102</v>
      </c>
      <c r="B9" s="230" t="s">
        <v>661</v>
      </c>
      <c r="C9" s="77" t="s">
        <v>283</v>
      </c>
      <c r="D9" s="106">
        <v>75</v>
      </c>
      <c r="E9" s="94">
        <f>D9*$G$21</f>
        <v>8925000</v>
      </c>
      <c r="F9" s="85">
        <v>147</v>
      </c>
      <c r="G9" s="31">
        <f>F9*$G$22</f>
        <v>12201000</v>
      </c>
      <c r="H9" s="144"/>
      <c r="I9" s="94">
        <f>H9*$G$21</f>
        <v>0</v>
      </c>
      <c r="J9" s="147"/>
      <c r="K9" s="31">
        <f>J9*$G$22</f>
        <v>0</v>
      </c>
      <c r="L9" s="104"/>
      <c r="M9" s="94">
        <f>L9*$G$21</f>
        <v>0</v>
      </c>
      <c r="N9" s="85"/>
      <c r="O9" s="105">
        <f>N9*$G$22</f>
        <v>0</v>
      </c>
      <c r="P9" s="107"/>
      <c r="Q9" s="94">
        <f>P9*$G$21</f>
        <v>0</v>
      </c>
      <c r="R9" s="86"/>
      <c r="S9" s="105">
        <f>R9*$G$22</f>
        <v>0</v>
      </c>
      <c r="T9" s="266">
        <v>3</v>
      </c>
      <c r="U9" s="264">
        <f t="shared" ref="U9:U17" si="0">T9*$G$21</f>
        <v>357000</v>
      </c>
      <c r="V9" s="264">
        <v>24</v>
      </c>
      <c r="W9" s="267">
        <f t="shared" ref="W9:W17" si="1">V9*$G$22</f>
        <v>1992000</v>
      </c>
      <c r="X9" s="47">
        <f t="shared" ref="X9:X17" si="2">D9+F9+H9+J9+L9+N9+P9+R9+T9+V9</f>
        <v>249</v>
      </c>
      <c r="Y9" s="31">
        <f t="shared" ref="Y9:Y17" si="3">E9+G9+I9+K9+M9+O9+Q9+S9+U9+W9</f>
        <v>23475000</v>
      </c>
      <c r="Z9" s="73"/>
    </row>
    <row r="10" spans="1:26" s="65" customFormat="1" x14ac:dyDescent="0.2">
      <c r="A10" s="60">
        <v>11104</v>
      </c>
      <c r="B10" s="230" t="s">
        <v>664</v>
      </c>
      <c r="C10" s="61" t="s">
        <v>284</v>
      </c>
      <c r="D10" s="106">
        <v>24</v>
      </c>
      <c r="E10" s="94">
        <f t="shared" ref="E10:E17" si="4">D10*$G$21</f>
        <v>2856000</v>
      </c>
      <c r="F10" s="85">
        <v>44</v>
      </c>
      <c r="G10" s="31">
        <f t="shared" ref="G10:G17" si="5">F10*$G$22</f>
        <v>3652000</v>
      </c>
      <c r="H10" s="144"/>
      <c r="I10" s="94">
        <f t="shared" ref="I10:I17" si="6">H10*$G$21</f>
        <v>0</v>
      </c>
      <c r="J10" s="147"/>
      <c r="K10" s="31">
        <f t="shared" ref="K10:K17" si="7">J10*$G$22</f>
        <v>0</v>
      </c>
      <c r="L10" s="104"/>
      <c r="M10" s="94">
        <f t="shared" ref="M10:M17" si="8">L10*$G$21</f>
        <v>0</v>
      </c>
      <c r="N10" s="85"/>
      <c r="O10" s="105">
        <f t="shared" ref="O10:O17" si="9">N10*$G$22</f>
        <v>0</v>
      </c>
      <c r="P10" s="107"/>
      <c r="Q10" s="94">
        <f t="shared" ref="Q10:Q17" si="10">P10*$G$21</f>
        <v>0</v>
      </c>
      <c r="R10" s="86"/>
      <c r="S10" s="105">
        <f t="shared" ref="S10:S17" si="11">R10*$G$22</f>
        <v>0</v>
      </c>
      <c r="T10" s="266"/>
      <c r="U10" s="264">
        <f t="shared" si="0"/>
        <v>0</v>
      </c>
      <c r="V10" s="264"/>
      <c r="W10" s="267">
        <f t="shared" si="1"/>
        <v>0</v>
      </c>
      <c r="X10" s="47">
        <f t="shared" si="2"/>
        <v>68</v>
      </c>
      <c r="Y10" s="31">
        <f t="shared" si="3"/>
        <v>6508000</v>
      </c>
      <c r="Z10" s="73"/>
    </row>
    <row r="11" spans="1:26" s="65" customFormat="1" x14ac:dyDescent="0.2">
      <c r="A11" s="60">
        <v>11201</v>
      </c>
      <c r="B11" s="230" t="s">
        <v>667</v>
      </c>
      <c r="C11" s="61" t="s">
        <v>285</v>
      </c>
      <c r="D11" s="106">
        <v>65</v>
      </c>
      <c r="E11" s="94">
        <f t="shared" si="4"/>
        <v>7735000</v>
      </c>
      <c r="F11" s="85">
        <v>88</v>
      </c>
      <c r="G11" s="31">
        <f t="shared" si="5"/>
        <v>7304000</v>
      </c>
      <c r="H11" s="144"/>
      <c r="I11" s="94">
        <f t="shared" si="6"/>
        <v>0</v>
      </c>
      <c r="J11" s="147"/>
      <c r="K11" s="31">
        <f t="shared" si="7"/>
        <v>0</v>
      </c>
      <c r="L11" s="104"/>
      <c r="M11" s="94">
        <f t="shared" si="8"/>
        <v>0</v>
      </c>
      <c r="N11" s="85"/>
      <c r="O11" s="105">
        <f t="shared" si="9"/>
        <v>0</v>
      </c>
      <c r="P11" s="107"/>
      <c r="Q11" s="94">
        <f t="shared" si="10"/>
        <v>0</v>
      </c>
      <c r="R11" s="86"/>
      <c r="S11" s="105">
        <f t="shared" si="11"/>
        <v>0</v>
      </c>
      <c r="T11" s="266">
        <v>1</v>
      </c>
      <c r="U11" s="264">
        <f t="shared" si="0"/>
        <v>119000</v>
      </c>
      <c r="V11" s="264">
        <v>18</v>
      </c>
      <c r="W11" s="267">
        <f t="shared" si="1"/>
        <v>1494000</v>
      </c>
      <c r="X11" s="47">
        <f t="shared" si="2"/>
        <v>172</v>
      </c>
      <c r="Y11" s="31">
        <f t="shared" si="3"/>
        <v>16652000</v>
      </c>
      <c r="Z11" s="73"/>
    </row>
    <row r="12" spans="1:26" s="65" customFormat="1" x14ac:dyDescent="0.2">
      <c r="A12" s="60">
        <v>11203</v>
      </c>
      <c r="B12" s="230" t="s">
        <v>662</v>
      </c>
      <c r="C12" s="61" t="s">
        <v>286</v>
      </c>
      <c r="D12" s="106">
        <v>18</v>
      </c>
      <c r="E12" s="94">
        <f t="shared" si="4"/>
        <v>2142000</v>
      </c>
      <c r="F12" s="85">
        <v>61</v>
      </c>
      <c r="G12" s="31">
        <f t="shared" si="5"/>
        <v>5063000</v>
      </c>
      <c r="H12" s="144"/>
      <c r="I12" s="94">
        <f t="shared" si="6"/>
        <v>0</v>
      </c>
      <c r="J12" s="147"/>
      <c r="K12" s="31">
        <f t="shared" si="7"/>
        <v>0</v>
      </c>
      <c r="L12" s="104"/>
      <c r="M12" s="94">
        <f t="shared" si="8"/>
        <v>0</v>
      </c>
      <c r="N12" s="85"/>
      <c r="O12" s="105">
        <f t="shared" si="9"/>
        <v>0</v>
      </c>
      <c r="P12" s="107">
        <v>6</v>
      </c>
      <c r="Q12" s="94">
        <f t="shared" si="10"/>
        <v>714000</v>
      </c>
      <c r="R12" s="86">
        <v>3</v>
      </c>
      <c r="S12" s="105">
        <f t="shared" si="11"/>
        <v>249000</v>
      </c>
      <c r="T12" s="266">
        <v>0</v>
      </c>
      <c r="U12" s="264">
        <f t="shared" si="0"/>
        <v>0</v>
      </c>
      <c r="V12" s="264">
        <v>18</v>
      </c>
      <c r="W12" s="267">
        <f t="shared" si="1"/>
        <v>1494000</v>
      </c>
      <c r="X12" s="47">
        <f t="shared" si="2"/>
        <v>106</v>
      </c>
      <c r="Y12" s="31">
        <f t="shared" si="3"/>
        <v>9662000</v>
      </c>
      <c r="Z12" s="73"/>
    </row>
    <row r="13" spans="1:26" s="65" customFormat="1" x14ac:dyDescent="0.2">
      <c r="A13" s="60">
        <v>11301</v>
      </c>
      <c r="B13" s="230" t="s">
        <v>665</v>
      </c>
      <c r="C13" s="61" t="s">
        <v>287</v>
      </c>
      <c r="D13" s="106">
        <v>52</v>
      </c>
      <c r="E13" s="94">
        <f t="shared" si="4"/>
        <v>6188000</v>
      </c>
      <c r="F13" s="85">
        <v>79</v>
      </c>
      <c r="G13" s="31">
        <f t="shared" si="5"/>
        <v>6557000</v>
      </c>
      <c r="H13" s="144"/>
      <c r="I13" s="94">
        <f t="shared" si="6"/>
        <v>0</v>
      </c>
      <c r="J13" s="147"/>
      <c r="K13" s="31">
        <f t="shared" si="7"/>
        <v>0</v>
      </c>
      <c r="L13" s="104"/>
      <c r="M13" s="94">
        <f t="shared" si="8"/>
        <v>0</v>
      </c>
      <c r="N13" s="85"/>
      <c r="O13" s="105">
        <f t="shared" si="9"/>
        <v>0</v>
      </c>
      <c r="P13" s="89">
        <v>18</v>
      </c>
      <c r="Q13" s="94">
        <f t="shared" si="10"/>
        <v>2142000</v>
      </c>
      <c r="R13" s="91">
        <v>5</v>
      </c>
      <c r="S13" s="105">
        <f t="shared" si="11"/>
        <v>415000</v>
      </c>
      <c r="T13" s="266"/>
      <c r="U13" s="264">
        <f t="shared" si="0"/>
        <v>0</v>
      </c>
      <c r="V13" s="264"/>
      <c r="W13" s="267">
        <f t="shared" si="1"/>
        <v>0</v>
      </c>
      <c r="X13" s="47">
        <f t="shared" si="2"/>
        <v>154</v>
      </c>
      <c r="Y13" s="31">
        <f t="shared" si="3"/>
        <v>15302000</v>
      </c>
      <c r="Z13" s="73"/>
    </row>
    <row r="14" spans="1:26" s="65" customFormat="1" x14ac:dyDescent="0.2">
      <c r="A14" s="60">
        <v>11302</v>
      </c>
      <c r="B14" s="230" t="s">
        <v>666</v>
      </c>
      <c r="C14" s="61" t="s">
        <v>288</v>
      </c>
      <c r="D14" s="106">
        <v>13</v>
      </c>
      <c r="E14" s="94">
        <f t="shared" si="4"/>
        <v>1547000</v>
      </c>
      <c r="F14" s="85">
        <v>22</v>
      </c>
      <c r="G14" s="31">
        <f t="shared" si="5"/>
        <v>1826000</v>
      </c>
      <c r="H14" s="145"/>
      <c r="I14" s="94">
        <f t="shared" si="6"/>
        <v>0</v>
      </c>
      <c r="J14" s="147"/>
      <c r="K14" s="31">
        <f t="shared" si="7"/>
        <v>0</v>
      </c>
      <c r="L14" s="104"/>
      <c r="M14" s="94">
        <f t="shared" si="8"/>
        <v>0</v>
      </c>
      <c r="N14" s="85"/>
      <c r="O14" s="105">
        <f t="shared" si="9"/>
        <v>0</v>
      </c>
      <c r="P14" s="107"/>
      <c r="Q14" s="94">
        <f t="shared" si="10"/>
        <v>0</v>
      </c>
      <c r="R14" s="86"/>
      <c r="S14" s="105">
        <f t="shared" si="11"/>
        <v>0</v>
      </c>
      <c r="T14" s="266">
        <v>1</v>
      </c>
      <c r="U14" s="264">
        <f t="shared" si="0"/>
        <v>119000</v>
      </c>
      <c r="V14" s="264">
        <v>4</v>
      </c>
      <c r="W14" s="267">
        <f t="shared" si="1"/>
        <v>332000</v>
      </c>
      <c r="X14" s="47">
        <f t="shared" si="2"/>
        <v>40</v>
      </c>
      <c r="Y14" s="31">
        <f t="shared" si="3"/>
        <v>3824000</v>
      </c>
      <c r="Z14" s="73"/>
    </row>
    <row r="15" spans="1:26" s="65" customFormat="1" x14ac:dyDescent="0.2">
      <c r="A15" s="60">
        <v>11303</v>
      </c>
      <c r="B15" s="230" t="s">
        <v>663</v>
      </c>
      <c r="C15" s="61" t="s">
        <v>289</v>
      </c>
      <c r="D15" s="106">
        <v>11</v>
      </c>
      <c r="E15" s="94">
        <f t="shared" si="4"/>
        <v>1309000</v>
      </c>
      <c r="F15" s="85">
        <v>14</v>
      </c>
      <c r="G15" s="31">
        <f t="shared" si="5"/>
        <v>1162000</v>
      </c>
      <c r="H15" s="145"/>
      <c r="I15" s="94">
        <f t="shared" si="6"/>
        <v>0</v>
      </c>
      <c r="J15" s="147"/>
      <c r="K15" s="31">
        <f t="shared" si="7"/>
        <v>0</v>
      </c>
      <c r="L15" s="104"/>
      <c r="M15" s="94">
        <f t="shared" si="8"/>
        <v>0</v>
      </c>
      <c r="N15" s="85"/>
      <c r="O15" s="105">
        <f t="shared" si="9"/>
        <v>0</v>
      </c>
      <c r="P15" s="107">
        <v>8</v>
      </c>
      <c r="Q15" s="94">
        <f t="shared" si="10"/>
        <v>952000</v>
      </c>
      <c r="R15" s="86">
        <v>2</v>
      </c>
      <c r="S15" s="105">
        <f t="shared" si="11"/>
        <v>166000</v>
      </c>
      <c r="T15" s="266">
        <v>0</v>
      </c>
      <c r="U15" s="264">
        <f t="shared" si="0"/>
        <v>0</v>
      </c>
      <c r="V15" s="264">
        <v>18</v>
      </c>
      <c r="W15" s="267">
        <f t="shared" si="1"/>
        <v>1494000</v>
      </c>
      <c r="X15" s="47">
        <f t="shared" si="2"/>
        <v>53</v>
      </c>
      <c r="Y15" s="31">
        <f t="shared" si="3"/>
        <v>5083000</v>
      </c>
      <c r="Z15" s="73"/>
    </row>
    <row r="16" spans="1:26" s="65" customFormat="1" x14ac:dyDescent="0.2">
      <c r="A16" s="60">
        <v>11401</v>
      </c>
      <c r="B16" s="230" t="s">
        <v>658</v>
      </c>
      <c r="C16" s="77" t="s">
        <v>290</v>
      </c>
      <c r="D16" s="106">
        <v>333</v>
      </c>
      <c r="E16" s="94">
        <f t="shared" si="4"/>
        <v>39627000</v>
      </c>
      <c r="F16" s="85">
        <v>451</v>
      </c>
      <c r="G16" s="31">
        <f t="shared" si="5"/>
        <v>37433000</v>
      </c>
      <c r="H16" s="145"/>
      <c r="I16" s="94">
        <f t="shared" si="6"/>
        <v>0</v>
      </c>
      <c r="J16" s="147"/>
      <c r="K16" s="31">
        <f t="shared" si="7"/>
        <v>0</v>
      </c>
      <c r="L16" s="104"/>
      <c r="M16" s="94">
        <f t="shared" si="8"/>
        <v>0</v>
      </c>
      <c r="N16" s="85"/>
      <c r="O16" s="105">
        <f t="shared" si="9"/>
        <v>0</v>
      </c>
      <c r="P16" s="107">
        <v>101</v>
      </c>
      <c r="Q16" s="94">
        <f t="shared" si="10"/>
        <v>12019000</v>
      </c>
      <c r="R16" s="86">
        <v>27</v>
      </c>
      <c r="S16" s="105">
        <f t="shared" si="11"/>
        <v>2241000</v>
      </c>
      <c r="T16" s="266">
        <v>27</v>
      </c>
      <c r="U16" s="264">
        <f t="shared" si="0"/>
        <v>3213000</v>
      </c>
      <c r="V16" s="264">
        <v>86</v>
      </c>
      <c r="W16" s="267">
        <f t="shared" si="1"/>
        <v>7138000</v>
      </c>
      <c r="X16" s="47">
        <f t="shared" si="2"/>
        <v>1025</v>
      </c>
      <c r="Y16" s="31">
        <f t="shared" si="3"/>
        <v>101671000</v>
      </c>
      <c r="Z16" s="73"/>
    </row>
    <row r="17" spans="1:26" s="65" customFormat="1" ht="13.5" thickBot="1" x14ac:dyDescent="0.25">
      <c r="A17" s="62">
        <v>11402</v>
      </c>
      <c r="B17" s="231" t="s">
        <v>659</v>
      </c>
      <c r="C17" s="63" t="s">
        <v>291</v>
      </c>
      <c r="D17" s="109">
        <v>15</v>
      </c>
      <c r="E17" s="110">
        <f t="shared" si="4"/>
        <v>1785000</v>
      </c>
      <c r="F17" s="111">
        <v>14</v>
      </c>
      <c r="G17" s="112">
        <f t="shared" si="5"/>
        <v>1162000</v>
      </c>
      <c r="H17" s="146"/>
      <c r="I17" s="110">
        <f t="shared" si="6"/>
        <v>0</v>
      </c>
      <c r="J17" s="148"/>
      <c r="K17" s="112">
        <f t="shared" si="7"/>
        <v>0</v>
      </c>
      <c r="L17" s="104"/>
      <c r="M17" s="94">
        <f t="shared" si="8"/>
        <v>0</v>
      </c>
      <c r="N17" s="85"/>
      <c r="O17" s="105">
        <f t="shared" si="9"/>
        <v>0</v>
      </c>
      <c r="P17" s="113">
        <v>7</v>
      </c>
      <c r="Q17" s="110">
        <f t="shared" si="10"/>
        <v>833000</v>
      </c>
      <c r="R17" s="114">
        <v>1</v>
      </c>
      <c r="S17" s="288">
        <f t="shared" si="11"/>
        <v>83000</v>
      </c>
      <c r="T17" s="293">
        <v>4</v>
      </c>
      <c r="U17" s="294">
        <f t="shared" si="0"/>
        <v>476000</v>
      </c>
      <c r="V17" s="294">
        <v>13</v>
      </c>
      <c r="W17" s="295">
        <f t="shared" si="1"/>
        <v>1079000</v>
      </c>
      <c r="X17" s="47">
        <f t="shared" si="2"/>
        <v>54</v>
      </c>
      <c r="Y17" s="31">
        <f t="shared" si="3"/>
        <v>5418000</v>
      </c>
      <c r="Z17" s="73"/>
    </row>
    <row r="18" spans="1:26" s="65" customFormat="1" ht="13.5" thickBot="1" x14ac:dyDescent="0.25">
      <c r="A18" s="332" t="s">
        <v>18</v>
      </c>
      <c r="B18" s="333"/>
      <c r="C18" s="334"/>
      <c r="D18" s="6">
        <f>SUM(D8:D17)</f>
        <v>897</v>
      </c>
      <c r="E18" s="6">
        <f t="shared" ref="E18:Y18" si="12">SUM(E8:E17)</f>
        <v>106743000</v>
      </c>
      <c r="F18" s="6">
        <f t="shared" si="12"/>
        <v>1249</v>
      </c>
      <c r="G18" s="6">
        <f t="shared" si="12"/>
        <v>103667000</v>
      </c>
      <c r="H18" s="6">
        <f t="shared" si="12"/>
        <v>0</v>
      </c>
      <c r="I18" s="6">
        <f t="shared" si="12"/>
        <v>0</v>
      </c>
      <c r="J18" s="6">
        <f t="shared" si="12"/>
        <v>0</v>
      </c>
      <c r="K18" s="6">
        <f t="shared" si="12"/>
        <v>0</v>
      </c>
      <c r="L18" s="6">
        <f t="shared" si="12"/>
        <v>0</v>
      </c>
      <c r="M18" s="6">
        <f t="shared" si="12"/>
        <v>0</v>
      </c>
      <c r="N18" s="6">
        <f t="shared" si="12"/>
        <v>0</v>
      </c>
      <c r="O18" s="6">
        <f t="shared" si="12"/>
        <v>0</v>
      </c>
      <c r="P18" s="6">
        <f t="shared" si="12"/>
        <v>176</v>
      </c>
      <c r="Q18" s="6">
        <f t="shared" si="12"/>
        <v>20944000</v>
      </c>
      <c r="R18" s="6">
        <f t="shared" si="12"/>
        <v>51</v>
      </c>
      <c r="S18" s="6">
        <f t="shared" si="12"/>
        <v>4233000</v>
      </c>
      <c r="T18" s="289">
        <f t="shared" si="12"/>
        <v>47</v>
      </c>
      <c r="U18" s="289">
        <f t="shared" si="12"/>
        <v>5593000</v>
      </c>
      <c r="V18" s="289">
        <f t="shared" si="12"/>
        <v>238</v>
      </c>
      <c r="W18" s="289">
        <f t="shared" si="12"/>
        <v>19754000</v>
      </c>
      <c r="X18" s="6">
        <f t="shared" si="12"/>
        <v>2658</v>
      </c>
      <c r="Y18" s="24">
        <f t="shared" si="12"/>
        <v>260934000</v>
      </c>
    </row>
    <row r="21" spans="1:26" x14ac:dyDescent="0.2">
      <c r="F21" s="42" t="s">
        <v>369</v>
      </c>
      <c r="G21" s="43">
        <v>119000</v>
      </c>
    </row>
    <row r="22" spans="1:26" x14ac:dyDescent="0.2">
      <c r="F22" s="42" t="s">
        <v>370</v>
      </c>
      <c r="G22" s="43">
        <v>83000</v>
      </c>
    </row>
  </sheetData>
  <mergeCells count="13">
    <mergeCell ref="A18:C18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zoomScale="89" zoomScaleNormal="89" workbookViewId="0">
      <selection activeCell="K9" sqref="K9"/>
    </sheetView>
  </sheetViews>
  <sheetFormatPr baseColWidth="10" defaultRowHeight="12.75" x14ac:dyDescent="0.2"/>
  <cols>
    <col min="1" max="1" width="8" style="51" bestFit="1" customWidth="1"/>
    <col min="2" max="2" width="17.7109375" style="51" customWidth="1"/>
    <col min="3" max="3" width="15.85546875" style="51" bestFit="1" customWidth="1"/>
    <col min="4" max="4" width="11.7109375" bestFit="1" customWidth="1"/>
    <col min="5" max="5" width="12.7109375" customWidth="1"/>
    <col min="6" max="6" width="13.85546875" bestFit="1" customWidth="1"/>
    <col min="7" max="7" width="14.85546875" customWidth="1"/>
    <col min="8" max="8" width="11.7109375" bestFit="1" customWidth="1"/>
    <col min="9" max="9" width="14.140625" bestFit="1" customWidth="1"/>
    <col min="10" max="10" width="12.42578125" bestFit="1" customWidth="1"/>
    <col min="11" max="11" width="13" bestFit="1" customWidth="1"/>
    <col min="12" max="12" width="11.7109375" bestFit="1" customWidth="1"/>
    <col min="13" max="15" width="12.42578125" bestFit="1" customWidth="1"/>
    <col min="16" max="17" width="11.7109375" bestFit="1" customWidth="1"/>
    <col min="18" max="18" width="12.42578125" bestFit="1" customWidth="1"/>
    <col min="19" max="19" width="11.7109375" bestFit="1" customWidth="1"/>
    <col min="20" max="22" width="11.7109375" customWidth="1"/>
    <col min="23" max="23" width="14.42578125" customWidth="1"/>
    <col min="24" max="24" width="11.7109375" bestFit="1" customWidth="1"/>
    <col min="25" max="25" width="14.140625" customWidth="1"/>
  </cols>
  <sheetData>
    <row r="1" spans="1:35" ht="18" x14ac:dyDescent="0.25">
      <c r="A1" s="338" t="str">
        <f>NACIONAL!A1</f>
        <v>BONO DE VACACIONES 2018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35" ht="18" x14ac:dyDescent="0.25">
      <c r="A2" s="338" t="str">
        <f>NACIONAL!A2</f>
        <v>Ley Nº 21.126 Artículo 25º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4" spans="1:35" ht="18" x14ac:dyDescent="0.25">
      <c r="A4" s="338" t="s">
        <v>729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1:35" ht="13.5" thickBot="1" x14ac:dyDescent="0.25"/>
    <row r="6" spans="1:35" ht="15.75" customHeight="1" thickBot="1" x14ac:dyDescent="0.25">
      <c r="A6" s="341" t="s">
        <v>0</v>
      </c>
      <c r="B6" s="352" t="s">
        <v>405</v>
      </c>
      <c r="C6" s="356" t="s">
        <v>1</v>
      </c>
      <c r="D6" s="335" t="s">
        <v>2</v>
      </c>
      <c r="E6" s="336"/>
      <c r="F6" s="336"/>
      <c r="G6" s="337"/>
      <c r="H6" s="335" t="s">
        <v>3</v>
      </c>
      <c r="I6" s="336"/>
      <c r="J6" s="336"/>
      <c r="K6" s="337"/>
      <c r="L6" s="335" t="s">
        <v>4</v>
      </c>
      <c r="M6" s="336"/>
      <c r="N6" s="336"/>
      <c r="O6" s="337"/>
      <c r="P6" s="335" t="s">
        <v>5</v>
      </c>
      <c r="Q6" s="336"/>
      <c r="R6" s="336"/>
      <c r="S6" s="337"/>
      <c r="T6" s="345" t="s">
        <v>733</v>
      </c>
      <c r="U6" s="346"/>
      <c r="V6" s="346"/>
      <c r="W6" s="347"/>
      <c r="X6" s="339" t="s">
        <v>355</v>
      </c>
      <c r="Y6" s="340"/>
    </row>
    <row r="7" spans="1:35" s="65" customFormat="1" ht="102.75" thickBot="1" x14ac:dyDescent="0.25">
      <c r="A7" s="342"/>
      <c r="B7" s="357"/>
      <c r="C7" s="355"/>
      <c r="D7" s="167" t="str">
        <f>NACIONAL!C7</f>
        <v>Pers. Remun Liq. &lt;= a $ 752.209 Noviembre</v>
      </c>
      <c r="E7" s="168" t="str">
        <f>NACIONAL!D7</f>
        <v>Monto Bono Vacaciones $ 119.000</v>
      </c>
      <c r="F7" s="168" t="str">
        <f>NACIONAL!E7</f>
        <v>Pers. Remun Liq. &gt; a $ 752.209 y Rem Bruta &lt;= $ 2.490.923</v>
      </c>
      <c r="G7" s="169" t="str">
        <f>NACIONAL!F7</f>
        <v>Monto Bono Vacaciones $ 83.000</v>
      </c>
      <c r="H7" s="167" t="str">
        <f>NACIONAL!G7</f>
        <v>Pers. Remun Liq. &lt;= a $ 752.209 Noviembre</v>
      </c>
      <c r="I7" s="168" t="str">
        <f>NACIONAL!H7</f>
        <v>Monto Bono Vacaciones $ 119.000</v>
      </c>
      <c r="J7" s="168" t="str">
        <f>NACIONAL!I7</f>
        <v>Pers. Remun Liq. &gt; a $ 752.209 y Rem Bruta &lt;= $ 2.490.923</v>
      </c>
      <c r="K7" s="169" t="str">
        <f>NACIONAL!J7</f>
        <v>Monto Bono Vacaciones $ 83.000</v>
      </c>
      <c r="L7" s="167" t="str">
        <f>NACIONAL!K7</f>
        <v>Pers. Remun Liq. &lt;= a $ 752.209 Noviembre</v>
      </c>
      <c r="M7" s="168" t="str">
        <f>NACIONAL!L7</f>
        <v>Monto Bono Vacaciones $ 119.000</v>
      </c>
      <c r="N7" s="168" t="str">
        <f>NACIONAL!M7</f>
        <v>Pers. Remun Liq. &gt; a $ 752.209 y Rem Bruta &lt;= $ 2.490.923</v>
      </c>
      <c r="O7" s="169" t="str">
        <f>NACIONAL!N7</f>
        <v>Monto Bono Vacaciones $ 83.000</v>
      </c>
      <c r="P7" s="167" t="str">
        <f>NACIONAL!O7</f>
        <v>Pers. Remun Liq. &lt;= a $ 752.209 Noviembre</v>
      </c>
      <c r="Q7" s="168" t="str">
        <f>NACIONAL!P7</f>
        <v>Monto Bono Vacaciones $ 119.000</v>
      </c>
      <c r="R7" s="168" t="str">
        <f>NACIONAL!Q7</f>
        <v>Pers. Remun Liq. &gt; a $ 752.209 y Rem Bruta &lt;= $ 2.490.923</v>
      </c>
      <c r="S7" s="169" t="str">
        <f>NACIONAL!R7</f>
        <v>Monto Bono Vacaciones $ 83.000</v>
      </c>
      <c r="T7" s="169" t="str">
        <f>NACIONAL!S7</f>
        <v>Pers. Remun Liq. &lt;= a $ 752.209 Noviembre</v>
      </c>
      <c r="U7" s="169" t="str">
        <f>NACIONAL!T7</f>
        <v>Monto Bono Vacaciones $ 119.000</v>
      </c>
      <c r="V7" s="169" t="str">
        <f>NACIONAL!U7</f>
        <v>Pers. Remun Liq. &gt; a $ 752.209 y Rem Bruta &lt;= $ 2.490.923</v>
      </c>
      <c r="W7" s="169" t="str">
        <f>NACIONAL!V7</f>
        <v>Monto Bono Vacaciones $ 83.000</v>
      </c>
      <c r="X7" s="56" t="s">
        <v>6</v>
      </c>
      <c r="Y7" s="57" t="s">
        <v>368</v>
      </c>
    </row>
    <row r="8" spans="1:35" s="65" customFormat="1" x14ac:dyDescent="0.2">
      <c r="A8" s="234">
        <v>12101</v>
      </c>
      <c r="B8" s="238" t="s">
        <v>593</v>
      </c>
      <c r="C8" s="125" t="s">
        <v>292</v>
      </c>
      <c r="D8" s="149">
        <v>118</v>
      </c>
      <c r="E8" s="94">
        <f>D8*$G$21</f>
        <v>14042000</v>
      </c>
      <c r="F8" s="149">
        <v>253</v>
      </c>
      <c r="G8" s="95">
        <f>F8*$G$22</f>
        <v>20999000</v>
      </c>
      <c r="H8" s="150">
        <v>44</v>
      </c>
      <c r="I8" s="94">
        <f>H8*$G$21</f>
        <v>5236000</v>
      </c>
      <c r="J8" s="150">
        <v>43</v>
      </c>
      <c r="K8" s="95">
        <f>J8*$G$22</f>
        <v>3569000</v>
      </c>
      <c r="L8" s="177">
        <v>15</v>
      </c>
      <c r="M8" s="94">
        <f>L8*$G$21</f>
        <v>1785000</v>
      </c>
      <c r="N8" s="150">
        <v>1</v>
      </c>
      <c r="O8" s="95">
        <f>N8*$G$22</f>
        <v>83000</v>
      </c>
      <c r="P8" s="96">
        <v>50</v>
      </c>
      <c r="Q8" s="94">
        <f>P8*$G$21</f>
        <v>5950000</v>
      </c>
      <c r="R8" s="178">
        <v>21</v>
      </c>
      <c r="S8" s="92">
        <f>R8*$G$22</f>
        <v>1743000</v>
      </c>
      <c r="T8" s="274">
        <v>40</v>
      </c>
      <c r="U8" s="275">
        <f>T8*$G$21</f>
        <v>4760000</v>
      </c>
      <c r="V8" s="275">
        <v>45</v>
      </c>
      <c r="W8" s="276">
        <f>V8*$G$22</f>
        <v>3735000</v>
      </c>
      <c r="X8" s="47">
        <f>D8+F8+H8+J8+L8+N8+P8+R8+T8+V8</f>
        <v>630</v>
      </c>
      <c r="Y8" s="31">
        <f>E8+G8+I8+K8+M8+O8+Q8+S8+U8+W8</f>
        <v>61902000</v>
      </c>
      <c r="Z8" s="73"/>
      <c r="AI8" s="73"/>
    </row>
    <row r="9" spans="1:35" s="65" customFormat="1" x14ac:dyDescent="0.2">
      <c r="A9" s="235">
        <v>12103</v>
      </c>
      <c r="B9" s="239" t="s">
        <v>676</v>
      </c>
      <c r="C9" s="126" t="s">
        <v>293</v>
      </c>
      <c r="D9" s="85">
        <v>23</v>
      </c>
      <c r="E9" s="90">
        <f>D9*$G$21</f>
        <v>2737000</v>
      </c>
      <c r="F9" s="85">
        <v>15</v>
      </c>
      <c r="G9" s="44">
        <f>F9*$G$22</f>
        <v>1245000</v>
      </c>
      <c r="H9" s="91">
        <v>9</v>
      </c>
      <c r="I9" s="90">
        <f>H9*$G$21</f>
        <v>1071000</v>
      </c>
      <c r="J9" s="91">
        <v>2</v>
      </c>
      <c r="K9" s="44">
        <f>J9*$G$22</f>
        <v>166000</v>
      </c>
      <c r="L9" s="107"/>
      <c r="M9" s="90">
        <f>L9*$G$21</f>
        <v>0</v>
      </c>
      <c r="N9" s="86"/>
      <c r="O9" s="44">
        <f>N9*$G$22</f>
        <v>0</v>
      </c>
      <c r="P9" s="45"/>
      <c r="Q9" s="90">
        <f>P9*$G$21</f>
        <v>0</v>
      </c>
      <c r="R9" s="46"/>
      <c r="S9" s="102">
        <f>R9*$G$22</f>
        <v>0</v>
      </c>
      <c r="T9" s="268">
        <v>1</v>
      </c>
      <c r="U9" s="87">
        <f t="shared" ref="U9:U17" si="0">T9*$G$21</f>
        <v>119000</v>
      </c>
      <c r="V9" s="87">
        <v>13</v>
      </c>
      <c r="W9" s="269">
        <f t="shared" ref="W9:W17" si="1">V9*$G$22</f>
        <v>1079000</v>
      </c>
      <c r="X9" s="47">
        <f t="shared" ref="X9:X17" si="2">D9+F9+H9+J9+L9+N9+P9+R9+T9+V9</f>
        <v>63</v>
      </c>
      <c r="Y9" s="31">
        <f t="shared" ref="Y9:Y17" si="3">E9+G9+I9+K9+M9+O9+Q9+S9+U9+W9</f>
        <v>6417000</v>
      </c>
      <c r="Z9" s="73"/>
      <c r="AI9" s="73"/>
    </row>
    <row r="10" spans="1:35" s="65" customFormat="1" x14ac:dyDescent="0.2">
      <c r="A10" s="235">
        <v>12202</v>
      </c>
      <c r="B10" s="239" t="s">
        <v>670</v>
      </c>
      <c r="C10" s="126" t="s">
        <v>294</v>
      </c>
      <c r="D10" s="85">
        <v>7</v>
      </c>
      <c r="E10" s="90">
        <f t="shared" ref="E10:E17" si="4">D10*$G$21</f>
        <v>833000</v>
      </c>
      <c r="F10" s="85">
        <v>6</v>
      </c>
      <c r="G10" s="44">
        <f t="shared" ref="G10:G17" si="5">F10*$G$22</f>
        <v>498000</v>
      </c>
      <c r="H10" s="91">
        <v>2</v>
      </c>
      <c r="I10" s="90">
        <f t="shared" ref="I10:I17" si="6">H10*$G$21</f>
        <v>238000</v>
      </c>
      <c r="J10" s="91">
        <v>3</v>
      </c>
      <c r="K10" s="44">
        <f t="shared" ref="K10:K17" si="7">J10*$G$22</f>
        <v>249000</v>
      </c>
      <c r="L10" s="107"/>
      <c r="M10" s="90">
        <f t="shared" ref="M10:M17" si="8">L10*$G$21</f>
        <v>0</v>
      </c>
      <c r="N10" s="86"/>
      <c r="O10" s="44">
        <f t="shared" ref="O10:O17" si="9">N10*$G$22</f>
        <v>0</v>
      </c>
      <c r="P10" s="45"/>
      <c r="Q10" s="90">
        <f t="shared" ref="Q10:Q17" si="10">P10*$G$21</f>
        <v>0</v>
      </c>
      <c r="R10" s="46"/>
      <c r="S10" s="102">
        <f t="shared" ref="S10:S17" si="11">R10*$G$22</f>
        <v>0</v>
      </c>
      <c r="T10" s="268">
        <v>8</v>
      </c>
      <c r="U10" s="87">
        <f t="shared" si="0"/>
        <v>952000</v>
      </c>
      <c r="V10" s="87">
        <v>12</v>
      </c>
      <c r="W10" s="269">
        <f t="shared" si="1"/>
        <v>996000</v>
      </c>
      <c r="X10" s="47">
        <f t="shared" si="2"/>
        <v>38</v>
      </c>
      <c r="Y10" s="31">
        <f t="shared" si="3"/>
        <v>3766000</v>
      </c>
      <c r="Z10" s="73"/>
      <c r="AI10" s="73"/>
    </row>
    <row r="11" spans="1:35" s="65" customFormat="1" x14ac:dyDescent="0.2">
      <c r="A11" s="235">
        <v>12204</v>
      </c>
      <c r="B11" s="239" t="s">
        <v>671</v>
      </c>
      <c r="C11" s="126" t="s">
        <v>295</v>
      </c>
      <c r="D11" s="85">
        <v>6</v>
      </c>
      <c r="E11" s="90">
        <f t="shared" si="4"/>
        <v>714000</v>
      </c>
      <c r="F11" s="85">
        <v>10</v>
      </c>
      <c r="G11" s="44">
        <f t="shared" si="5"/>
        <v>830000</v>
      </c>
      <c r="H11" s="91">
        <v>1</v>
      </c>
      <c r="I11" s="90">
        <f t="shared" si="6"/>
        <v>119000</v>
      </c>
      <c r="J11" s="91">
        <v>6</v>
      </c>
      <c r="K11" s="44">
        <f t="shared" si="7"/>
        <v>498000</v>
      </c>
      <c r="L11" s="107"/>
      <c r="M11" s="90">
        <f t="shared" si="8"/>
        <v>0</v>
      </c>
      <c r="N11" s="86"/>
      <c r="O11" s="44">
        <f t="shared" si="9"/>
        <v>0</v>
      </c>
      <c r="P11" s="45"/>
      <c r="Q11" s="90">
        <f t="shared" si="10"/>
        <v>0</v>
      </c>
      <c r="R11" s="46"/>
      <c r="S11" s="102">
        <f t="shared" si="11"/>
        <v>0</v>
      </c>
      <c r="T11" s="268">
        <v>7</v>
      </c>
      <c r="U11" s="87">
        <f t="shared" si="0"/>
        <v>833000</v>
      </c>
      <c r="V11" s="87">
        <v>16</v>
      </c>
      <c r="W11" s="269">
        <f t="shared" si="1"/>
        <v>1328000</v>
      </c>
      <c r="X11" s="47">
        <f t="shared" si="2"/>
        <v>46</v>
      </c>
      <c r="Y11" s="31">
        <f t="shared" si="3"/>
        <v>4322000</v>
      </c>
      <c r="Z11" s="73"/>
      <c r="AI11" s="73"/>
    </row>
    <row r="12" spans="1:35" s="65" customFormat="1" x14ac:dyDescent="0.2">
      <c r="A12" s="236">
        <v>12205</v>
      </c>
      <c r="B12" s="239" t="s">
        <v>668</v>
      </c>
      <c r="C12" s="126" t="s">
        <v>296</v>
      </c>
      <c r="D12" s="85">
        <v>726</v>
      </c>
      <c r="E12" s="90">
        <f t="shared" si="4"/>
        <v>86394000</v>
      </c>
      <c r="F12" s="85">
        <v>1382</v>
      </c>
      <c r="G12" s="44">
        <f t="shared" si="5"/>
        <v>114706000</v>
      </c>
      <c r="H12" s="91">
        <v>172</v>
      </c>
      <c r="I12" s="90">
        <f t="shared" si="6"/>
        <v>20468000</v>
      </c>
      <c r="J12" s="91">
        <v>187</v>
      </c>
      <c r="K12" s="44">
        <f t="shared" si="7"/>
        <v>15521000</v>
      </c>
      <c r="L12" s="89">
        <v>11</v>
      </c>
      <c r="M12" s="90">
        <f t="shared" si="8"/>
        <v>1309000</v>
      </c>
      <c r="N12" s="91">
        <v>23</v>
      </c>
      <c r="O12" s="44">
        <f t="shared" si="9"/>
        <v>1909000</v>
      </c>
      <c r="P12" s="45">
        <v>51</v>
      </c>
      <c r="Q12" s="90">
        <f t="shared" si="10"/>
        <v>6069000</v>
      </c>
      <c r="R12" s="46">
        <v>16</v>
      </c>
      <c r="S12" s="102">
        <f t="shared" si="11"/>
        <v>1328000</v>
      </c>
      <c r="T12" s="268">
        <v>84</v>
      </c>
      <c r="U12" s="87">
        <f t="shared" si="0"/>
        <v>9996000</v>
      </c>
      <c r="V12" s="87">
        <v>246</v>
      </c>
      <c r="W12" s="269">
        <f t="shared" si="1"/>
        <v>20418000</v>
      </c>
      <c r="X12" s="47">
        <f t="shared" si="2"/>
        <v>2898</v>
      </c>
      <c r="Y12" s="31">
        <f t="shared" si="3"/>
        <v>278118000</v>
      </c>
      <c r="Z12" s="73"/>
      <c r="AI12" s="73"/>
    </row>
    <row r="13" spans="1:35" s="65" customFormat="1" x14ac:dyDescent="0.2">
      <c r="A13" s="237">
        <v>12206</v>
      </c>
      <c r="B13" s="239" t="s">
        <v>669</v>
      </c>
      <c r="C13" s="126" t="s">
        <v>297</v>
      </c>
      <c r="D13" s="85">
        <v>11</v>
      </c>
      <c r="E13" s="90">
        <f t="shared" si="4"/>
        <v>1309000</v>
      </c>
      <c r="F13" s="85">
        <v>11</v>
      </c>
      <c r="G13" s="44">
        <f t="shared" si="5"/>
        <v>913000</v>
      </c>
      <c r="H13" s="91">
        <v>4</v>
      </c>
      <c r="I13" s="90">
        <f t="shared" si="6"/>
        <v>476000</v>
      </c>
      <c r="J13" s="91">
        <v>2</v>
      </c>
      <c r="K13" s="44">
        <f t="shared" si="7"/>
        <v>166000</v>
      </c>
      <c r="L13" s="107"/>
      <c r="M13" s="90">
        <f t="shared" si="8"/>
        <v>0</v>
      </c>
      <c r="N13" s="86"/>
      <c r="O13" s="44">
        <f t="shared" si="9"/>
        <v>0</v>
      </c>
      <c r="P13" s="45"/>
      <c r="Q13" s="90">
        <f t="shared" si="10"/>
        <v>0</v>
      </c>
      <c r="R13" s="46"/>
      <c r="S13" s="102">
        <f t="shared" si="11"/>
        <v>0</v>
      </c>
      <c r="T13" s="268">
        <v>5</v>
      </c>
      <c r="U13" s="87">
        <f t="shared" si="0"/>
        <v>595000</v>
      </c>
      <c r="V13" s="87">
        <v>18</v>
      </c>
      <c r="W13" s="269">
        <f t="shared" si="1"/>
        <v>1494000</v>
      </c>
      <c r="X13" s="47">
        <f t="shared" si="2"/>
        <v>51</v>
      </c>
      <c r="Y13" s="31">
        <f t="shared" si="3"/>
        <v>4953000</v>
      </c>
      <c r="Z13" s="73"/>
      <c r="AI13" s="73"/>
    </row>
    <row r="14" spans="1:35" s="65" customFormat="1" x14ac:dyDescent="0.2">
      <c r="A14" s="237">
        <v>12301</v>
      </c>
      <c r="B14" s="239" t="s">
        <v>673</v>
      </c>
      <c r="C14" s="126" t="s">
        <v>298</v>
      </c>
      <c r="D14" s="85">
        <v>53</v>
      </c>
      <c r="E14" s="90">
        <f t="shared" si="4"/>
        <v>6307000</v>
      </c>
      <c r="F14" s="85">
        <v>101</v>
      </c>
      <c r="G14" s="44">
        <f t="shared" si="5"/>
        <v>8383000</v>
      </c>
      <c r="H14" s="133"/>
      <c r="I14" s="90">
        <f t="shared" si="6"/>
        <v>0</v>
      </c>
      <c r="J14" s="133"/>
      <c r="K14" s="44">
        <f t="shared" si="7"/>
        <v>0</v>
      </c>
      <c r="L14" s="107"/>
      <c r="M14" s="90">
        <f t="shared" si="8"/>
        <v>0</v>
      </c>
      <c r="N14" s="86"/>
      <c r="O14" s="44">
        <f t="shared" si="9"/>
        <v>0</v>
      </c>
      <c r="P14" s="45"/>
      <c r="Q14" s="90">
        <f t="shared" si="10"/>
        <v>0</v>
      </c>
      <c r="R14" s="46"/>
      <c r="S14" s="102">
        <f t="shared" si="11"/>
        <v>0</v>
      </c>
      <c r="T14" s="268">
        <v>7</v>
      </c>
      <c r="U14" s="87">
        <f t="shared" si="0"/>
        <v>833000</v>
      </c>
      <c r="V14" s="87">
        <v>27</v>
      </c>
      <c r="W14" s="269">
        <f t="shared" si="1"/>
        <v>2241000</v>
      </c>
      <c r="X14" s="47">
        <f t="shared" si="2"/>
        <v>188</v>
      </c>
      <c r="Y14" s="31">
        <f t="shared" si="3"/>
        <v>17764000</v>
      </c>
      <c r="Z14" s="73"/>
      <c r="AI14" s="73"/>
    </row>
    <row r="15" spans="1:35" s="65" customFormat="1" x14ac:dyDescent="0.2">
      <c r="A15" s="234">
        <v>12302</v>
      </c>
      <c r="B15" s="239" t="s">
        <v>674</v>
      </c>
      <c r="C15" s="126" t="s">
        <v>299</v>
      </c>
      <c r="D15" s="85">
        <v>8</v>
      </c>
      <c r="E15" s="90">
        <f t="shared" si="4"/>
        <v>952000</v>
      </c>
      <c r="F15" s="85">
        <v>11</v>
      </c>
      <c r="G15" s="44">
        <f t="shared" si="5"/>
        <v>913000</v>
      </c>
      <c r="H15" s="133"/>
      <c r="I15" s="90">
        <f t="shared" si="6"/>
        <v>0</v>
      </c>
      <c r="J15" s="133"/>
      <c r="K15" s="44">
        <f t="shared" si="7"/>
        <v>0</v>
      </c>
      <c r="L15" s="107"/>
      <c r="M15" s="90">
        <f t="shared" si="8"/>
        <v>0</v>
      </c>
      <c r="N15" s="86"/>
      <c r="O15" s="44">
        <f t="shared" si="9"/>
        <v>0</v>
      </c>
      <c r="P15" s="45">
        <v>3</v>
      </c>
      <c r="Q15" s="90">
        <f t="shared" si="10"/>
        <v>357000</v>
      </c>
      <c r="R15" s="46">
        <v>2</v>
      </c>
      <c r="S15" s="102">
        <f t="shared" si="11"/>
        <v>166000</v>
      </c>
      <c r="T15" s="268">
        <v>1</v>
      </c>
      <c r="U15" s="87">
        <f t="shared" si="0"/>
        <v>119000</v>
      </c>
      <c r="V15" s="87">
        <v>18</v>
      </c>
      <c r="W15" s="269">
        <f t="shared" si="1"/>
        <v>1494000</v>
      </c>
      <c r="X15" s="47">
        <f t="shared" si="2"/>
        <v>43</v>
      </c>
      <c r="Y15" s="31">
        <f t="shared" si="3"/>
        <v>4001000</v>
      </c>
      <c r="Z15" s="73"/>
      <c r="AI15" s="73"/>
    </row>
    <row r="16" spans="1:35" s="65" customFormat="1" x14ac:dyDescent="0.2">
      <c r="A16" s="237">
        <v>12304</v>
      </c>
      <c r="B16" s="239" t="s">
        <v>675</v>
      </c>
      <c r="C16" s="126" t="s">
        <v>300</v>
      </c>
      <c r="D16" s="93">
        <v>5</v>
      </c>
      <c r="E16" s="90">
        <f t="shared" si="4"/>
        <v>595000</v>
      </c>
      <c r="F16" s="93">
        <v>5</v>
      </c>
      <c r="G16" s="44">
        <f t="shared" si="5"/>
        <v>415000</v>
      </c>
      <c r="H16" s="86">
        <v>5</v>
      </c>
      <c r="I16" s="90">
        <f t="shared" si="6"/>
        <v>595000</v>
      </c>
      <c r="J16" s="86">
        <v>2</v>
      </c>
      <c r="K16" s="44">
        <f t="shared" si="7"/>
        <v>166000</v>
      </c>
      <c r="L16" s="107"/>
      <c r="M16" s="90">
        <f t="shared" si="8"/>
        <v>0</v>
      </c>
      <c r="N16" s="86"/>
      <c r="O16" s="44">
        <f t="shared" si="9"/>
        <v>0</v>
      </c>
      <c r="P16" s="45">
        <v>4</v>
      </c>
      <c r="Q16" s="90">
        <f t="shared" si="10"/>
        <v>476000</v>
      </c>
      <c r="R16" s="46">
        <v>1</v>
      </c>
      <c r="S16" s="102">
        <f t="shared" si="11"/>
        <v>83000</v>
      </c>
      <c r="T16" s="268">
        <v>5</v>
      </c>
      <c r="U16" s="87">
        <f t="shared" si="0"/>
        <v>595000</v>
      </c>
      <c r="V16" s="87">
        <v>13</v>
      </c>
      <c r="W16" s="269">
        <f t="shared" si="1"/>
        <v>1079000</v>
      </c>
      <c r="X16" s="47">
        <f t="shared" si="2"/>
        <v>40</v>
      </c>
      <c r="Y16" s="31">
        <f t="shared" si="3"/>
        <v>4004000</v>
      </c>
      <c r="Z16" s="73"/>
      <c r="AI16" s="73"/>
    </row>
    <row r="17" spans="1:35" s="65" customFormat="1" ht="13.5" thickBot="1" x14ac:dyDescent="0.25">
      <c r="A17" s="234">
        <v>12401</v>
      </c>
      <c r="B17" s="240" t="s">
        <v>672</v>
      </c>
      <c r="C17" s="128" t="s">
        <v>301</v>
      </c>
      <c r="D17" s="85">
        <v>26</v>
      </c>
      <c r="E17" s="90">
        <f t="shared" si="4"/>
        <v>3094000</v>
      </c>
      <c r="F17" s="85">
        <v>68</v>
      </c>
      <c r="G17" s="44">
        <f t="shared" si="5"/>
        <v>5644000</v>
      </c>
      <c r="H17" s="86"/>
      <c r="I17" s="90">
        <f t="shared" si="6"/>
        <v>0</v>
      </c>
      <c r="J17" s="86"/>
      <c r="K17" s="44">
        <f t="shared" si="7"/>
        <v>0</v>
      </c>
      <c r="L17" s="89"/>
      <c r="M17" s="90">
        <f t="shared" si="8"/>
        <v>0</v>
      </c>
      <c r="N17" s="91"/>
      <c r="O17" s="44">
        <f t="shared" si="9"/>
        <v>0</v>
      </c>
      <c r="P17" s="49"/>
      <c r="Q17" s="90">
        <f t="shared" si="10"/>
        <v>0</v>
      </c>
      <c r="R17" s="50"/>
      <c r="S17" s="102">
        <f t="shared" si="11"/>
        <v>0</v>
      </c>
      <c r="T17" s="270">
        <v>1</v>
      </c>
      <c r="U17" s="271">
        <f t="shared" si="0"/>
        <v>119000</v>
      </c>
      <c r="V17" s="271">
        <v>15</v>
      </c>
      <c r="W17" s="272">
        <f t="shared" si="1"/>
        <v>1245000</v>
      </c>
      <c r="X17" s="47">
        <f t="shared" si="2"/>
        <v>110</v>
      </c>
      <c r="Y17" s="31">
        <f t="shared" si="3"/>
        <v>10102000</v>
      </c>
      <c r="Z17" s="73"/>
      <c r="AI17" s="73"/>
    </row>
    <row r="18" spans="1:35" s="65" customFormat="1" ht="13.5" thickBot="1" x14ac:dyDescent="0.25">
      <c r="A18" s="332" t="s">
        <v>18</v>
      </c>
      <c r="B18" s="355"/>
      <c r="C18" s="334"/>
      <c r="D18" s="8">
        <f>SUM(D8:D17)</f>
        <v>983</v>
      </c>
      <c r="E18" s="7">
        <f t="shared" ref="E18:Y18" si="12">SUM(E8:E17)</f>
        <v>116977000</v>
      </c>
      <c r="F18" s="8">
        <f t="shared" si="12"/>
        <v>1862</v>
      </c>
      <c r="G18" s="7">
        <f t="shared" si="12"/>
        <v>154546000</v>
      </c>
      <c r="H18" s="8">
        <f t="shared" si="12"/>
        <v>237</v>
      </c>
      <c r="I18" s="7">
        <f t="shared" si="12"/>
        <v>28203000</v>
      </c>
      <c r="J18" s="8">
        <f t="shared" si="12"/>
        <v>245</v>
      </c>
      <c r="K18" s="7">
        <f t="shared" si="12"/>
        <v>20335000</v>
      </c>
      <c r="L18" s="8">
        <f t="shared" si="12"/>
        <v>26</v>
      </c>
      <c r="M18" s="7">
        <f t="shared" si="12"/>
        <v>3094000</v>
      </c>
      <c r="N18" s="8">
        <f t="shared" si="12"/>
        <v>24</v>
      </c>
      <c r="O18" s="7">
        <f t="shared" si="12"/>
        <v>1992000</v>
      </c>
      <c r="P18" s="8">
        <f t="shared" si="12"/>
        <v>108</v>
      </c>
      <c r="Q18" s="7">
        <f t="shared" si="12"/>
        <v>12852000</v>
      </c>
      <c r="R18" s="8">
        <f t="shared" si="12"/>
        <v>40</v>
      </c>
      <c r="S18" s="7">
        <f t="shared" si="12"/>
        <v>3320000</v>
      </c>
      <c r="T18" s="7">
        <f t="shared" si="12"/>
        <v>159</v>
      </c>
      <c r="U18" s="7">
        <f t="shared" si="12"/>
        <v>18921000</v>
      </c>
      <c r="V18" s="7">
        <f t="shared" si="12"/>
        <v>423</v>
      </c>
      <c r="W18" s="7">
        <f t="shared" si="12"/>
        <v>35109000</v>
      </c>
      <c r="X18" s="8">
        <f t="shared" si="12"/>
        <v>4107</v>
      </c>
      <c r="Y18" s="7">
        <f t="shared" si="12"/>
        <v>395349000</v>
      </c>
    </row>
    <row r="21" spans="1:35" x14ac:dyDescent="0.2">
      <c r="F21" s="42" t="s">
        <v>369</v>
      </c>
      <c r="G21" s="43">
        <v>119000</v>
      </c>
    </row>
    <row r="22" spans="1:35" x14ac:dyDescent="0.2">
      <c r="F22" s="42" t="s">
        <v>370</v>
      </c>
      <c r="G22" s="43">
        <v>83000</v>
      </c>
    </row>
  </sheetData>
  <mergeCells count="13">
    <mergeCell ref="A18:C18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9"/>
  <sheetViews>
    <sheetView topLeftCell="F19" zoomScale="90" zoomScaleNormal="90" workbookViewId="0">
      <selection activeCell="W58" sqref="W58"/>
    </sheetView>
  </sheetViews>
  <sheetFormatPr baseColWidth="10" defaultRowHeight="12.75" x14ac:dyDescent="0.2"/>
  <cols>
    <col min="1" max="1" width="8.85546875" style="51" bestFit="1" customWidth="1"/>
    <col min="2" max="2" width="14.28515625" style="51" customWidth="1"/>
    <col min="3" max="3" width="20.7109375" style="51" customWidth="1"/>
    <col min="4" max="4" width="14.85546875" bestFit="1" customWidth="1"/>
    <col min="5" max="5" width="15.42578125" customWidth="1"/>
    <col min="6" max="6" width="11.7109375" bestFit="1" customWidth="1"/>
    <col min="7" max="7" width="14.140625" bestFit="1" customWidth="1"/>
    <col min="8" max="8" width="11.7109375" bestFit="1" customWidth="1"/>
    <col min="9" max="9" width="15.7109375" customWidth="1"/>
    <col min="10" max="10" width="11.7109375" bestFit="1" customWidth="1"/>
    <col min="11" max="11" width="12.85546875" customWidth="1"/>
    <col min="12" max="12" width="11.7109375" bestFit="1" customWidth="1"/>
    <col min="13" max="13" width="14.7109375" customWidth="1"/>
    <col min="14" max="14" width="11.7109375" bestFit="1" customWidth="1"/>
    <col min="15" max="15" width="13" bestFit="1" customWidth="1"/>
    <col min="16" max="16" width="11.7109375" bestFit="1" customWidth="1"/>
    <col min="17" max="17" width="13.140625" bestFit="1" customWidth="1"/>
    <col min="18" max="18" width="11.7109375" bestFit="1" customWidth="1"/>
    <col min="19" max="19" width="12.140625" bestFit="1" customWidth="1"/>
    <col min="20" max="23" width="12.140625" customWidth="1"/>
    <col min="24" max="24" width="11.7109375" bestFit="1" customWidth="1"/>
    <col min="25" max="25" width="15.7109375" customWidth="1"/>
  </cols>
  <sheetData>
    <row r="1" spans="1:25" ht="18" x14ac:dyDescent="0.25">
      <c r="A1" s="338" t="str">
        <f>NACIONAL!A1</f>
        <v>BONO DE VACACIONES 2018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25" ht="18" x14ac:dyDescent="0.25">
      <c r="A2" s="338" t="str">
        <f>NACIONAL!A2</f>
        <v>Ley Nº 21.126 Artículo 25º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4" spans="1:25" ht="18" x14ac:dyDescent="0.25">
      <c r="A4" s="338" t="s">
        <v>730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1:25" ht="13.5" thickBot="1" x14ac:dyDescent="0.25">
      <c r="D5" s="34"/>
    </row>
    <row r="6" spans="1:25" s="52" customFormat="1" ht="15.75" customHeight="1" thickBot="1" x14ac:dyDescent="0.25">
      <c r="A6" s="359" t="s">
        <v>0</v>
      </c>
      <c r="B6" s="352" t="s">
        <v>405</v>
      </c>
      <c r="C6" s="361" t="s">
        <v>1</v>
      </c>
      <c r="D6" s="335" t="s">
        <v>2</v>
      </c>
      <c r="E6" s="336"/>
      <c r="F6" s="336"/>
      <c r="G6" s="337"/>
      <c r="H6" s="336" t="s">
        <v>3</v>
      </c>
      <c r="I6" s="336"/>
      <c r="J6" s="336"/>
      <c r="K6" s="336"/>
      <c r="L6" s="335" t="s">
        <v>4</v>
      </c>
      <c r="M6" s="336"/>
      <c r="N6" s="336"/>
      <c r="O6" s="337"/>
      <c r="P6" s="336" t="s">
        <v>5</v>
      </c>
      <c r="Q6" s="336"/>
      <c r="R6" s="336"/>
      <c r="S6" s="337"/>
      <c r="T6" s="345" t="s">
        <v>733</v>
      </c>
      <c r="U6" s="346"/>
      <c r="V6" s="346"/>
      <c r="W6" s="347"/>
      <c r="X6" s="339" t="s">
        <v>355</v>
      </c>
      <c r="Y6" s="340"/>
    </row>
    <row r="7" spans="1:25" s="65" customFormat="1" ht="113.25" customHeight="1" thickBot="1" x14ac:dyDescent="0.25">
      <c r="A7" s="360"/>
      <c r="B7" s="353"/>
      <c r="C7" s="362"/>
      <c r="D7" s="167" t="str">
        <f>NACIONAL!C7</f>
        <v>Pers. Remun Liq. &lt;= a $ 752.209 Noviembre</v>
      </c>
      <c r="E7" s="168" t="str">
        <f>NACIONAL!D7</f>
        <v>Monto Bono Vacaciones $ 119.000</v>
      </c>
      <c r="F7" s="168" t="str">
        <f>NACIONAL!E7</f>
        <v>Pers. Remun Liq. &gt; a $ 752.209 y Rem Bruta &lt;= $ 2.490.923</v>
      </c>
      <c r="G7" s="169" t="str">
        <f>NACIONAL!F7</f>
        <v>Monto Bono Vacaciones $ 83.000</v>
      </c>
      <c r="H7" s="167" t="str">
        <f>NACIONAL!G7</f>
        <v>Pers. Remun Liq. &lt;= a $ 752.209 Noviembre</v>
      </c>
      <c r="I7" s="168" t="str">
        <f>NACIONAL!H7</f>
        <v>Monto Bono Vacaciones $ 119.000</v>
      </c>
      <c r="J7" s="168" t="str">
        <f>NACIONAL!I7</f>
        <v>Pers. Remun Liq. &gt; a $ 752.209 y Rem Bruta &lt;= $ 2.490.923</v>
      </c>
      <c r="K7" s="169" t="str">
        <f>NACIONAL!J7</f>
        <v>Monto Bono Vacaciones $ 83.000</v>
      </c>
      <c r="L7" s="167" t="str">
        <f>NACIONAL!K7</f>
        <v>Pers. Remun Liq. &lt;= a $ 752.209 Noviembre</v>
      </c>
      <c r="M7" s="168" t="str">
        <f>NACIONAL!L7</f>
        <v>Monto Bono Vacaciones $ 119.000</v>
      </c>
      <c r="N7" s="168" t="str">
        <f>NACIONAL!M7</f>
        <v>Pers. Remun Liq. &gt; a $ 752.209 y Rem Bruta &lt;= $ 2.490.923</v>
      </c>
      <c r="O7" s="169" t="str">
        <f>NACIONAL!N7</f>
        <v>Monto Bono Vacaciones $ 83.000</v>
      </c>
      <c r="P7" s="167" t="str">
        <f>NACIONAL!O7</f>
        <v>Pers. Remun Liq. &lt;= a $ 752.209 Noviembre</v>
      </c>
      <c r="Q7" s="168" t="str">
        <f>NACIONAL!P7</f>
        <v>Monto Bono Vacaciones $ 119.000</v>
      </c>
      <c r="R7" s="168" t="str">
        <f>NACIONAL!Q7</f>
        <v>Pers. Remun Liq. &gt; a $ 752.209 y Rem Bruta &lt;= $ 2.490.923</v>
      </c>
      <c r="S7" s="169" t="str">
        <f>NACIONAL!R7</f>
        <v>Monto Bono Vacaciones $ 83.000</v>
      </c>
      <c r="T7" s="169" t="str">
        <f>NACIONAL!S7</f>
        <v>Pers. Remun Liq. &lt;= a $ 752.209 Noviembre</v>
      </c>
      <c r="U7" s="169" t="str">
        <f>NACIONAL!T7</f>
        <v>Monto Bono Vacaciones $ 119.000</v>
      </c>
      <c r="V7" s="169" t="str">
        <f>NACIONAL!U7</f>
        <v>Pers. Remun Liq. &gt; a $ 752.209 y Rem Bruta &lt;= $ 2.490.923</v>
      </c>
      <c r="W7" s="169" t="str">
        <f>NACIONAL!V7</f>
        <v>Monto Bono Vacaciones $ 83.000</v>
      </c>
      <c r="X7" s="56" t="s">
        <v>6</v>
      </c>
      <c r="Y7" s="57" t="s">
        <v>368</v>
      </c>
    </row>
    <row r="8" spans="1:25" s="65" customFormat="1" x14ac:dyDescent="0.2">
      <c r="A8" s="58">
        <v>13101</v>
      </c>
      <c r="B8" s="232" t="s">
        <v>677</v>
      </c>
      <c r="C8" s="153" t="s">
        <v>302</v>
      </c>
      <c r="D8" s="159">
        <v>1843</v>
      </c>
      <c r="E8" s="94">
        <f>D8*$G$63</f>
        <v>219317000</v>
      </c>
      <c r="F8" s="149">
        <v>2207</v>
      </c>
      <c r="G8" s="95">
        <f>F8*$G$64</f>
        <v>183181000</v>
      </c>
      <c r="H8" s="156">
        <v>154</v>
      </c>
      <c r="I8" s="94">
        <f>H8*$G$63</f>
        <v>18326000</v>
      </c>
      <c r="J8" s="150">
        <v>333</v>
      </c>
      <c r="K8" s="92">
        <f>J8*$G$64</f>
        <v>27639000</v>
      </c>
      <c r="L8" s="164"/>
      <c r="M8" s="94">
        <f>L8*$G$63</f>
        <v>0</v>
      </c>
      <c r="N8" s="151"/>
      <c r="O8" s="95">
        <f>N8*$G$64</f>
        <v>0</v>
      </c>
      <c r="P8" s="162"/>
      <c r="Q8" s="94">
        <f>P8*$G$63</f>
        <v>0</v>
      </c>
      <c r="R8" s="152"/>
      <c r="S8" s="92">
        <f>R8*$G$64</f>
        <v>0</v>
      </c>
      <c r="T8" s="274"/>
      <c r="U8" s="275">
        <f>T8*$G$63</f>
        <v>0</v>
      </c>
      <c r="V8" s="275"/>
      <c r="W8" s="276">
        <f>V8*$G$64</f>
        <v>0</v>
      </c>
      <c r="X8" s="47">
        <f>D8+F8+H8+J8+L8+N8+P8+R8+T8+V8</f>
        <v>4537</v>
      </c>
      <c r="Y8" s="31">
        <f>E8+G8+I8+K8+M8+O8+Q8+S8+U8+W8</f>
        <v>448463000</v>
      </c>
    </row>
    <row r="9" spans="1:25" s="65" customFormat="1" x14ac:dyDescent="0.2">
      <c r="A9" s="60">
        <v>13103</v>
      </c>
      <c r="B9" s="228" t="s">
        <v>695</v>
      </c>
      <c r="C9" s="154" t="s">
        <v>303</v>
      </c>
      <c r="D9" s="106">
        <v>425</v>
      </c>
      <c r="E9" s="90">
        <f>D9*$G$63</f>
        <v>50575000</v>
      </c>
      <c r="F9" s="85">
        <v>581</v>
      </c>
      <c r="G9" s="44">
        <f>F9*$G$64</f>
        <v>48223000</v>
      </c>
      <c r="H9" s="157">
        <v>198</v>
      </c>
      <c r="I9" s="90">
        <f>H9*$G$63</f>
        <v>23562000</v>
      </c>
      <c r="J9" s="91">
        <v>189</v>
      </c>
      <c r="K9" s="102">
        <f>J9*$G$64</f>
        <v>15687000</v>
      </c>
      <c r="L9" s="107"/>
      <c r="M9" s="90">
        <f>L9*$G$63</f>
        <v>0</v>
      </c>
      <c r="N9" s="86"/>
      <c r="O9" s="44">
        <f>N9*$G$64</f>
        <v>0</v>
      </c>
      <c r="P9" s="163"/>
      <c r="Q9" s="90">
        <f>P9*$G$63</f>
        <v>0</v>
      </c>
      <c r="R9" s="86"/>
      <c r="S9" s="102">
        <f>R9*$G$64</f>
        <v>0</v>
      </c>
      <c r="T9" s="268">
        <v>631</v>
      </c>
      <c r="U9" s="87">
        <f t="shared" ref="U9:U59" si="0">T9*$G$63</f>
        <v>75089000</v>
      </c>
      <c r="V9" s="87">
        <v>257</v>
      </c>
      <c r="W9" s="269">
        <f t="shared" ref="W9:W59" si="1">V9*$G$64</f>
        <v>21331000</v>
      </c>
      <c r="X9" s="47">
        <f t="shared" ref="X9:X59" si="2">D9+F9+H9+J9+L9+N9+P9+R9+T9+V9</f>
        <v>2281</v>
      </c>
      <c r="Y9" s="31">
        <f t="shared" ref="Y9:Y59" si="3">E9+G9+I9+K9+M9+O9+Q9+S9+U9+W9</f>
        <v>234467000</v>
      </c>
    </row>
    <row r="10" spans="1:25" s="65" customFormat="1" x14ac:dyDescent="0.2">
      <c r="A10" s="60">
        <v>13105</v>
      </c>
      <c r="B10" s="228" t="s">
        <v>705</v>
      </c>
      <c r="C10" s="154" t="s">
        <v>304</v>
      </c>
      <c r="D10" s="106">
        <v>707</v>
      </c>
      <c r="E10" s="90">
        <f t="shared" ref="E10:E59" si="4">D10*$G$63</f>
        <v>84133000</v>
      </c>
      <c r="F10" s="85">
        <v>608</v>
      </c>
      <c r="G10" s="44">
        <f t="shared" ref="G10:G59" si="5">F10*$G$64</f>
        <v>50464000</v>
      </c>
      <c r="H10" s="157">
        <v>345</v>
      </c>
      <c r="I10" s="90">
        <f t="shared" ref="I10:I59" si="6">H10*$G$63</f>
        <v>41055000</v>
      </c>
      <c r="J10" s="91">
        <v>258</v>
      </c>
      <c r="K10" s="102">
        <f t="shared" ref="K10:K59" si="7">J10*$G$64</f>
        <v>21414000</v>
      </c>
      <c r="L10" s="107"/>
      <c r="M10" s="90">
        <f t="shared" ref="M10:M59" si="8">L10*$G$63</f>
        <v>0</v>
      </c>
      <c r="N10" s="86"/>
      <c r="O10" s="44">
        <f t="shared" ref="O10:O59" si="9">N10*$G$64</f>
        <v>0</v>
      </c>
      <c r="P10" s="163">
        <v>47</v>
      </c>
      <c r="Q10" s="90">
        <f t="shared" ref="Q10:Q59" si="10">P10*$G$63</f>
        <v>5593000</v>
      </c>
      <c r="R10" s="86">
        <v>5</v>
      </c>
      <c r="S10" s="102">
        <f t="shared" ref="S10:S59" si="11">R10*$G$64</f>
        <v>415000</v>
      </c>
      <c r="T10" s="268"/>
      <c r="U10" s="87">
        <f t="shared" si="0"/>
        <v>0</v>
      </c>
      <c r="V10" s="87"/>
      <c r="W10" s="269">
        <f t="shared" si="1"/>
        <v>0</v>
      </c>
      <c r="X10" s="47">
        <f t="shared" si="2"/>
        <v>1970</v>
      </c>
      <c r="Y10" s="31">
        <f t="shared" si="3"/>
        <v>203074000</v>
      </c>
    </row>
    <row r="11" spans="1:25" s="65" customFormat="1" x14ac:dyDescent="0.2">
      <c r="A11" s="60">
        <v>13106</v>
      </c>
      <c r="B11" s="228" t="s">
        <v>710</v>
      </c>
      <c r="C11" s="154" t="s">
        <v>305</v>
      </c>
      <c r="D11" s="106">
        <v>267</v>
      </c>
      <c r="E11" s="90">
        <f t="shared" si="4"/>
        <v>31773000</v>
      </c>
      <c r="F11" s="85">
        <v>225</v>
      </c>
      <c r="G11" s="44">
        <f t="shared" si="5"/>
        <v>18675000</v>
      </c>
      <c r="H11" s="157">
        <v>201</v>
      </c>
      <c r="I11" s="90">
        <f t="shared" si="6"/>
        <v>23919000</v>
      </c>
      <c r="J11" s="91">
        <v>190</v>
      </c>
      <c r="K11" s="102">
        <f t="shared" si="7"/>
        <v>15770000</v>
      </c>
      <c r="L11" s="107"/>
      <c r="M11" s="90">
        <f t="shared" si="8"/>
        <v>0</v>
      </c>
      <c r="N11" s="86"/>
      <c r="O11" s="44">
        <f t="shared" si="9"/>
        <v>0</v>
      </c>
      <c r="P11" s="163">
        <v>96</v>
      </c>
      <c r="Q11" s="90">
        <f t="shared" si="10"/>
        <v>11424000</v>
      </c>
      <c r="R11" s="86">
        <v>5</v>
      </c>
      <c r="S11" s="102">
        <f t="shared" si="11"/>
        <v>415000</v>
      </c>
      <c r="T11" s="268">
        <v>258</v>
      </c>
      <c r="U11" s="87">
        <f t="shared" si="0"/>
        <v>30702000</v>
      </c>
      <c r="V11" s="87">
        <v>118</v>
      </c>
      <c r="W11" s="269">
        <f t="shared" si="1"/>
        <v>9794000</v>
      </c>
      <c r="X11" s="47">
        <f t="shared" si="2"/>
        <v>1360</v>
      </c>
      <c r="Y11" s="31">
        <f t="shared" si="3"/>
        <v>142472000</v>
      </c>
    </row>
    <row r="12" spans="1:25" s="65" customFormat="1" x14ac:dyDescent="0.2">
      <c r="A12" s="60">
        <v>13107</v>
      </c>
      <c r="B12" s="228" t="s">
        <v>708</v>
      </c>
      <c r="C12" s="154" t="s">
        <v>306</v>
      </c>
      <c r="D12" s="106">
        <v>572</v>
      </c>
      <c r="E12" s="90">
        <f t="shared" si="4"/>
        <v>68068000</v>
      </c>
      <c r="F12" s="85">
        <v>603</v>
      </c>
      <c r="G12" s="44">
        <f t="shared" si="5"/>
        <v>50049000</v>
      </c>
      <c r="H12" s="157">
        <v>161</v>
      </c>
      <c r="I12" s="90">
        <f t="shared" si="6"/>
        <v>19159000</v>
      </c>
      <c r="J12" s="91">
        <v>168</v>
      </c>
      <c r="K12" s="102">
        <f t="shared" si="7"/>
        <v>13944000</v>
      </c>
      <c r="L12" s="107"/>
      <c r="M12" s="90">
        <f t="shared" si="8"/>
        <v>0</v>
      </c>
      <c r="N12" s="86"/>
      <c r="O12" s="44">
        <f t="shared" si="9"/>
        <v>0</v>
      </c>
      <c r="P12" s="163">
        <v>165</v>
      </c>
      <c r="Q12" s="90">
        <f t="shared" si="10"/>
        <v>19635000</v>
      </c>
      <c r="R12" s="86">
        <v>21</v>
      </c>
      <c r="S12" s="102">
        <f t="shared" si="11"/>
        <v>1743000</v>
      </c>
      <c r="T12" s="268">
        <v>207</v>
      </c>
      <c r="U12" s="87">
        <f t="shared" si="0"/>
        <v>24633000</v>
      </c>
      <c r="V12" s="87">
        <v>97</v>
      </c>
      <c r="W12" s="269">
        <f t="shared" si="1"/>
        <v>8051000</v>
      </c>
      <c r="X12" s="47">
        <f t="shared" si="2"/>
        <v>1994</v>
      </c>
      <c r="Y12" s="31">
        <f t="shared" si="3"/>
        <v>205282000</v>
      </c>
    </row>
    <row r="13" spans="1:25" s="65" customFormat="1" x14ac:dyDescent="0.2">
      <c r="A13" s="60">
        <v>13108</v>
      </c>
      <c r="B13" s="228" t="s">
        <v>570</v>
      </c>
      <c r="C13" s="154" t="s">
        <v>307</v>
      </c>
      <c r="D13" s="106">
        <v>320</v>
      </c>
      <c r="E13" s="90">
        <f t="shared" si="4"/>
        <v>38080000</v>
      </c>
      <c r="F13" s="85">
        <v>532</v>
      </c>
      <c r="G13" s="44">
        <f t="shared" si="5"/>
        <v>44156000</v>
      </c>
      <c r="H13" s="157">
        <v>221</v>
      </c>
      <c r="I13" s="90">
        <f t="shared" si="6"/>
        <v>26299000</v>
      </c>
      <c r="J13" s="91">
        <v>238</v>
      </c>
      <c r="K13" s="102">
        <f t="shared" si="7"/>
        <v>19754000</v>
      </c>
      <c r="L13" s="107"/>
      <c r="M13" s="90">
        <f t="shared" si="8"/>
        <v>0</v>
      </c>
      <c r="N13" s="86"/>
      <c r="O13" s="44">
        <f t="shared" si="9"/>
        <v>0</v>
      </c>
      <c r="P13" s="163"/>
      <c r="Q13" s="90">
        <f t="shared" si="10"/>
        <v>0</v>
      </c>
      <c r="R13" s="86"/>
      <c r="S13" s="102">
        <f t="shared" si="11"/>
        <v>0</v>
      </c>
      <c r="T13" s="268"/>
      <c r="U13" s="87">
        <f t="shared" si="0"/>
        <v>0</v>
      </c>
      <c r="V13" s="87"/>
      <c r="W13" s="269">
        <f t="shared" si="1"/>
        <v>0</v>
      </c>
      <c r="X13" s="47">
        <f t="shared" si="2"/>
        <v>1311</v>
      </c>
      <c r="Y13" s="31">
        <f t="shared" si="3"/>
        <v>128289000</v>
      </c>
    </row>
    <row r="14" spans="1:25" s="65" customFormat="1" x14ac:dyDescent="0.2">
      <c r="A14" s="60">
        <v>13109</v>
      </c>
      <c r="B14" s="228" t="s">
        <v>698</v>
      </c>
      <c r="C14" s="154" t="s">
        <v>308</v>
      </c>
      <c r="D14" s="106">
        <v>849</v>
      </c>
      <c r="E14" s="90">
        <f t="shared" si="4"/>
        <v>101031000</v>
      </c>
      <c r="F14" s="85">
        <v>1154</v>
      </c>
      <c r="G14" s="44">
        <f t="shared" si="5"/>
        <v>95782000</v>
      </c>
      <c r="H14" s="157">
        <v>215</v>
      </c>
      <c r="I14" s="90">
        <f t="shared" si="6"/>
        <v>25585000</v>
      </c>
      <c r="J14" s="91">
        <v>300</v>
      </c>
      <c r="K14" s="102">
        <f t="shared" si="7"/>
        <v>24900000</v>
      </c>
      <c r="L14" s="107"/>
      <c r="M14" s="90">
        <f t="shared" si="8"/>
        <v>0</v>
      </c>
      <c r="N14" s="86"/>
      <c r="O14" s="44">
        <f t="shared" si="9"/>
        <v>0</v>
      </c>
      <c r="P14" s="163">
        <v>512</v>
      </c>
      <c r="Q14" s="90">
        <f t="shared" si="10"/>
        <v>60928000</v>
      </c>
      <c r="R14" s="86">
        <v>37</v>
      </c>
      <c r="S14" s="102">
        <f t="shared" si="11"/>
        <v>3071000</v>
      </c>
      <c r="T14" s="268">
        <v>379</v>
      </c>
      <c r="U14" s="87">
        <f t="shared" si="0"/>
        <v>45101000</v>
      </c>
      <c r="V14" s="87">
        <v>349</v>
      </c>
      <c r="W14" s="269">
        <f t="shared" si="1"/>
        <v>28967000</v>
      </c>
      <c r="X14" s="47">
        <f t="shared" si="2"/>
        <v>3795</v>
      </c>
      <c r="Y14" s="31">
        <f t="shared" si="3"/>
        <v>385365000</v>
      </c>
    </row>
    <row r="15" spans="1:25" s="65" customFormat="1" x14ac:dyDescent="0.2">
      <c r="A15" s="60">
        <v>13110</v>
      </c>
      <c r="B15" s="228" t="s">
        <v>683</v>
      </c>
      <c r="C15" s="154" t="s">
        <v>309</v>
      </c>
      <c r="D15" s="106">
        <v>297</v>
      </c>
      <c r="E15" s="90">
        <f t="shared" si="4"/>
        <v>35343000</v>
      </c>
      <c r="F15" s="85">
        <v>185</v>
      </c>
      <c r="G15" s="44">
        <f t="shared" si="5"/>
        <v>15355000</v>
      </c>
      <c r="H15" s="157">
        <v>174</v>
      </c>
      <c r="I15" s="90">
        <f t="shared" si="6"/>
        <v>20706000</v>
      </c>
      <c r="J15" s="91">
        <v>129</v>
      </c>
      <c r="K15" s="102">
        <f t="shared" si="7"/>
        <v>10707000</v>
      </c>
      <c r="L15" s="107"/>
      <c r="M15" s="90">
        <f t="shared" si="8"/>
        <v>0</v>
      </c>
      <c r="N15" s="86"/>
      <c r="O15" s="44">
        <f t="shared" si="9"/>
        <v>0</v>
      </c>
      <c r="P15" s="163">
        <v>17</v>
      </c>
      <c r="Q15" s="90">
        <f t="shared" si="10"/>
        <v>2023000</v>
      </c>
      <c r="R15" s="86">
        <v>1</v>
      </c>
      <c r="S15" s="102">
        <f t="shared" si="11"/>
        <v>83000</v>
      </c>
      <c r="T15" s="268"/>
      <c r="U15" s="87">
        <f t="shared" si="0"/>
        <v>0</v>
      </c>
      <c r="V15" s="87"/>
      <c r="W15" s="269">
        <f t="shared" si="1"/>
        <v>0</v>
      </c>
      <c r="X15" s="47">
        <f t="shared" si="2"/>
        <v>803</v>
      </c>
      <c r="Y15" s="31">
        <f t="shared" si="3"/>
        <v>84217000</v>
      </c>
    </row>
    <row r="16" spans="1:25" s="65" customFormat="1" x14ac:dyDescent="0.2">
      <c r="A16" s="60">
        <v>13111</v>
      </c>
      <c r="B16" s="228" t="s">
        <v>707</v>
      </c>
      <c r="C16" s="154" t="s">
        <v>310</v>
      </c>
      <c r="D16" s="205"/>
      <c r="E16" s="197">
        <f t="shared" si="4"/>
        <v>0</v>
      </c>
      <c r="F16" s="199"/>
      <c r="G16" s="198">
        <f t="shared" si="5"/>
        <v>0</v>
      </c>
      <c r="H16" s="157">
        <v>496</v>
      </c>
      <c r="I16" s="90">
        <f t="shared" si="6"/>
        <v>59024000</v>
      </c>
      <c r="J16" s="91">
        <v>430</v>
      </c>
      <c r="K16" s="102">
        <f t="shared" si="7"/>
        <v>35690000</v>
      </c>
      <c r="L16" s="107"/>
      <c r="M16" s="90">
        <f t="shared" si="8"/>
        <v>0</v>
      </c>
      <c r="N16" s="86"/>
      <c r="O16" s="44">
        <f t="shared" si="9"/>
        <v>0</v>
      </c>
      <c r="P16" s="206"/>
      <c r="Q16" s="197">
        <f t="shared" si="10"/>
        <v>0</v>
      </c>
      <c r="R16" s="202"/>
      <c r="S16" s="207">
        <f t="shared" si="11"/>
        <v>0</v>
      </c>
      <c r="T16" s="268">
        <v>269</v>
      </c>
      <c r="U16" s="87">
        <f t="shared" si="0"/>
        <v>32011000</v>
      </c>
      <c r="V16" s="87">
        <v>101</v>
      </c>
      <c r="W16" s="269">
        <f t="shared" si="1"/>
        <v>8383000</v>
      </c>
      <c r="X16" s="47">
        <f t="shared" si="2"/>
        <v>1296</v>
      </c>
      <c r="Y16" s="31">
        <f t="shared" si="3"/>
        <v>135108000</v>
      </c>
    </row>
    <row r="17" spans="1:25" s="65" customFormat="1" x14ac:dyDescent="0.2">
      <c r="A17" s="60">
        <v>13113</v>
      </c>
      <c r="B17" s="228" t="s">
        <v>686</v>
      </c>
      <c r="C17" s="154" t="s">
        <v>311</v>
      </c>
      <c r="D17" s="106">
        <v>495</v>
      </c>
      <c r="E17" s="90">
        <f t="shared" si="4"/>
        <v>58905000</v>
      </c>
      <c r="F17" s="85">
        <v>475</v>
      </c>
      <c r="G17" s="44">
        <f t="shared" si="5"/>
        <v>39425000</v>
      </c>
      <c r="H17" s="157">
        <v>385</v>
      </c>
      <c r="I17" s="90">
        <f t="shared" si="6"/>
        <v>45815000</v>
      </c>
      <c r="J17" s="91">
        <v>300</v>
      </c>
      <c r="K17" s="102">
        <f t="shared" si="7"/>
        <v>24900000</v>
      </c>
      <c r="L17" s="107"/>
      <c r="M17" s="90">
        <f t="shared" si="8"/>
        <v>0</v>
      </c>
      <c r="N17" s="86"/>
      <c r="O17" s="44">
        <f t="shared" si="9"/>
        <v>0</v>
      </c>
      <c r="P17" s="157">
        <v>225</v>
      </c>
      <c r="Q17" s="90">
        <f t="shared" si="10"/>
        <v>26775000</v>
      </c>
      <c r="R17" s="91">
        <v>35</v>
      </c>
      <c r="S17" s="102">
        <f t="shared" si="11"/>
        <v>2905000</v>
      </c>
      <c r="T17" s="268"/>
      <c r="U17" s="87">
        <f t="shared" si="0"/>
        <v>0</v>
      </c>
      <c r="V17" s="87"/>
      <c r="W17" s="269">
        <f t="shared" si="1"/>
        <v>0</v>
      </c>
      <c r="X17" s="47">
        <f t="shared" si="2"/>
        <v>1915</v>
      </c>
      <c r="Y17" s="31">
        <f t="shared" si="3"/>
        <v>198725000</v>
      </c>
    </row>
    <row r="18" spans="1:25" s="65" customFormat="1" x14ac:dyDescent="0.2">
      <c r="A18" s="60">
        <v>13114</v>
      </c>
      <c r="B18" s="228" t="s">
        <v>703</v>
      </c>
      <c r="C18" s="154" t="s">
        <v>312</v>
      </c>
      <c r="D18" s="106">
        <v>571</v>
      </c>
      <c r="E18" s="90">
        <f t="shared" si="4"/>
        <v>67949000</v>
      </c>
      <c r="F18" s="85">
        <v>468</v>
      </c>
      <c r="G18" s="44">
        <f t="shared" si="5"/>
        <v>38844000</v>
      </c>
      <c r="H18" s="157">
        <v>410</v>
      </c>
      <c r="I18" s="90">
        <f t="shared" si="6"/>
        <v>48790000</v>
      </c>
      <c r="J18" s="91">
        <v>303</v>
      </c>
      <c r="K18" s="102">
        <f t="shared" si="7"/>
        <v>25149000</v>
      </c>
      <c r="L18" s="89">
        <v>7</v>
      </c>
      <c r="M18" s="90">
        <f t="shared" si="8"/>
        <v>833000</v>
      </c>
      <c r="N18" s="91">
        <v>6</v>
      </c>
      <c r="O18" s="44">
        <f t="shared" si="9"/>
        <v>498000</v>
      </c>
      <c r="P18" s="163">
        <v>285</v>
      </c>
      <c r="Q18" s="90">
        <f t="shared" si="10"/>
        <v>33915000</v>
      </c>
      <c r="R18" s="86">
        <v>20</v>
      </c>
      <c r="S18" s="102">
        <f t="shared" si="11"/>
        <v>1660000</v>
      </c>
      <c r="T18" s="268"/>
      <c r="U18" s="87">
        <f t="shared" si="0"/>
        <v>0</v>
      </c>
      <c r="V18" s="87"/>
      <c r="W18" s="269">
        <f t="shared" si="1"/>
        <v>0</v>
      </c>
      <c r="X18" s="47">
        <f t="shared" si="2"/>
        <v>2070</v>
      </c>
      <c r="Y18" s="31">
        <f t="shared" si="3"/>
        <v>217638000</v>
      </c>
    </row>
    <row r="19" spans="1:25" s="65" customFormat="1" x14ac:dyDescent="0.2">
      <c r="A19" s="60">
        <v>13127</v>
      </c>
      <c r="B19" s="228" t="s">
        <v>696</v>
      </c>
      <c r="C19" s="154" t="s">
        <v>313</v>
      </c>
      <c r="D19" s="106">
        <v>565</v>
      </c>
      <c r="E19" s="90">
        <f t="shared" si="4"/>
        <v>67235000</v>
      </c>
      <c r="F19" s="85">
        <v>530</v>
      </c>
      <c r="G19" s="44">
        <f t="shared" si="5"/>
        <v>43990000</v>
      </c>
      <c r="H19" s="157">
        <v>320</v>
      </c>
      <c r="I19" s="90">
        <f t="shared" si="6"/>
        <v>38080000</v>
      </c>
      <c r="J19" s="91">
        <v>315</v>
      </c>
      <c r="K19" s="102">
        <f t="shared" si="7"/>
        <v>26145000</v>
      </c>
      <c r="L19" s="107"/>
      <c r="M19" s="90">
        <f t="shared" si="8"/>
        <v>0</v>
      </c>
      <c r="N19" s="86"/>
      <c r="O19" s="44">
        <f t="shared" si="9"/>
        <v>0</v>
      </c>
      <c r="P19" s="157">
        <v>190</v>
      </c>
      <c r="Q19" s="90">
        <f t="shared" si="10"/>
        <v>22610000</v>
      </c>
      <c r="R19" s="91">
        <v>60</v>
      </c>
      <c r="S19" s="102">
        <f t="shared" si="11"/>
        <v>4980000</v>
      </c>
      <c r="T19" s="268">
        <v>244</v>
      </c>
      <c r="U19" s="87">
        <f t="shared" si="0"/>
        <v>29036000</v>
      </c>
      <c r="V19" s="87">
        <v>98</v>
      </c>
      <c r="W19" s="269">
        <f t="shared" si="1"/>
        <v>8134000</v>
      </c>
      <c r="X19" s="47">
        <f t="shared" si="2"/>
        <v>2322</v>
      </c>
      <c r="Y19" s="31">
        <f t="shared" si="3"/>
        <v>240210000</v>
      </c>
    </row>
    <row r="20" spans="1:25" s="65" customFormat="1" x14ac:dyDescent="0.2">
      <c r="A20" s="60">
        <v>13128</v>
      </c>
      <c r="B20" s="228" t="s">
        <v>684</v>
      </c>
      <c r="C20" s="154" t="s">
        <v>314</v>
      </c>
      <c r="D20" s="106">
        <v>1303</v>
      </c>
      <c r="E20" s="90">
        <f t="shared" si="4"/>
        <v>155057000</v>
      </c>
      <c r="F20" s="85">
        <v>768</v>
      </c>
      <c r="G20" s="44">
        <f t="shared" si="5"/>
        <v>63744000</v>
      </c>
      <c r="H20" s="157">
        <v>925</v>
      </c>
      <c r="I20" s="90">
        <f t="shared" si="6"/>
        <v>110075000</v>
      </c>
      <c r="J20" s="91">
        <v>655</v>
      </c>
      <c r="K20" s="102">
        <f t="shared" si="7"/>
        <v>54365000</v>
      </c>
      <c r="L20" s="107"/>
      <c r="M20" s="90">
        <f t="shared" si="8"/>
        <v>0</v>
      </c>
      <c r="N20" s="86"/>
      <c r="O20" s="44">
        <f t="shared" si="9"/>
        <v>0</v>
      </c>
      <c r="P20" s="157">
        <v>410</v>
      </c>
      <c r="Q20" s="90">
        <f t="shared" si="10"/>
        <v>48790000</v>
      </c>
      <c r="R20" s="91">
        <v>18</v>
      </c>
      <c r="S20" s="102">
        <f t="shared" si="11"/>
        <v>1494000</v>
      </c>
      <c r="T20" s="268">
        <v>387</v>
      </c>
      <c r="U20" s="87">
        <f t="shared" si="0"/>
        <v>46053000</v>
      </c>
      <c r="V20" s="87">
        <v>152</v>
      </c>
      <c r="W20" s="269">
        <f t="shared" si="1"/>
        <v>12616000</v>
      </c>
      <c r="X20" s="47">
        <f t="shared" si="2"/>
        <v>4618</v>
      </c>
      <c r="Y20" s="31">
        <f t="shared" si="3"/>
        <v>492194000</v>
      </c>
    </row>
    <row r="21" spans="1:25" s="65" customFormat="1" x14ac:dyDescent="0.2">
      <c r="A21" s="60">
        <v>13131</v>
      </c>
      <c r="B21" s="228" t="s">
        <v>549</v>
      </c>
      <c r="C21" s="154" t="s">
        <v>315</v>
      </c>
      <c r="D21" s="106">
        <v>431</v>
      </c>
      <c r="E21" s="90">
        <f t="shared" si="4"/>
        <v>51289000</v>
      </c>
      <c r="F21" s="85">
        <v>394</v>
      </c>
      <c r="G21" s="44">
        <f t="shared" si="5"/>
        <v>32702000</v>
      </c>
      <c r="H21" s="157">
        <v>327</v>
      </c>
      <c r="I21" s="90">
        <f t="shared" si="6"/>
        <v>38913000</v>
      </c>
      <c r="J21" s="91">
        <v>257</v>
      </c>
      <c r="K21" s="102">
        <f t="shared" si="7"/>
        <v>21331000</v>
      </c>
      <c r="L21" s="107"/>
      <c r="M21" s="90">
        <f t="shared" si="8"/>
        <v>0</v>
      </c>
      <c r="N21" s="86"/>
      <c r="O21" s="44">
        <f t="shared" si="9"/>
        <v>0</v>
      </c>
      <c r="P21" s="163">
        <v>72</v>
      </c>
      <c r="Q21" s="90">
        <f t="shared" si="10"/>
        <v>8568000</v>
      </c>
      <c r="R21" s="86">
        <v>24</v>
      </c>
      <c r="S21" s="102">
        <f t="shared" si="11"/>
        <v>1992000</v>
      </c>
      <c r="T21" s="268">
        <v>226</v>
      </c>
      <c r="U21" s="87">
        <f t="shared" si="0"/>
        <v>26894000</v>
      </c>
      <c r="V21" s="87">
        <v>69</v>
      </c>
      <c r="W21" s="269">
        <f t="shared" si="1"/>
        <v>5727000</v>
      </c>
      <c r="X21" s="47">
        <f t="shared" si="2"/>
        <v>1800</v>
      </c>
      <c r="Y21" s="31">
        <f t="shared" si="3"/>
        <v>187416000</v>
      </c>
    </row>
    <row r="22" spans="1:25" s="65" customFormat="1" x14ac:dyDescent="0.2">
      <c r="A22" s="60">
        <v>13132</v>
      </c>
      <c r="B22" s="228" t="s">
        <v>685</v>
      </c>
      <c r="C22" s="154" t="s">
        <v>316</v>
      </c>
      <c r="D22" s="106">
        <v>290</v>
      </c>
      <c r="E22" s="90">
        <f t="shared" si="4"/>
        <v>34510000</v>
      </c>
      <c r="F22" s="85">
        <v>242</v>
      </c>
      <c r="G22" s="44">
        <f t="shared" si="5"/>
        <v>20086000</v>
      </c>
      <c r="H22" s="157">
        <v>91</v>
      </c>
      <c r="I22" s="90">
        <f t="shared" si="6"/>
        <v>10829000</v>
      </c>
      <c r="J22" s="91">
        <v>101</v>
      </c>
      <c r="K22" s="102">
        <f t="shared" si="7"/>
        <v>8383000</v>
      </c>
      <c r="L22" s="107"/>
      <c r="M22" s="90">
        <f t="shared" si="8"/>
        <v>0</v>
      </c>
      <c r="N22" s="86"/>
      <c r="O22" s="44">
        <f t="shared" si="9"/>
        <v>0</v>
      </c>
      <c r="P22" s="163">
        <v>141</v>
      </c>
      <c r="Q22" s="90">
        <f t="shared" si="10"/>
        <v>16779000</v>
      </c>
      <c r="R22" s="86">
        <v>28</v>
      </c>
      <c r="S22" s="102">
        <f t="shared" si="11"/>
        <v>2324000</v>
      </c>
      <c r="T22" s="268">
        <v>133</v>
      </c>
      <c r="U22" s="87">
        <f t="shared" si="0"/>
        <v>15827000</v>
      </c>
      <c r="V22" s="87">
        <v>139</v>
      </c>
      <c r="W22" s="269">
        <f t="shared" si="1"/>
        <v>11537000</v>
      </c>
      <c r="X22" s="47">
        <f t="shared" si="2"/>
        <v>1165</v>
      </c>
      <c r="Y22" s="31">
        <f t="shared" si="3"/>
        <v>120275000</v>
      </c>
    </row>
    <row r="23" spans="1:25" s="65" customFormat="1" x14ac:dyDescent="0.2">
      <c r="A23" s="60">
        <v>13151</v>
      </c>
      <c r="B23" s="228" t="s">
        <v>702</v>
      </c>
      <c r="C23" s="154" t="s">
        <v>317</v>
      </c>
      <c r="D23" s="106">
        <v>282</v>
      </c>
      <c r="E23" s="90">
        <f t="shared" si="4"/>
        <v>33558000</v>
      </c>
      <c r="F23" s="85">
        <v>315</v>
      </c>
      <c r="G23" s="44">
        <f t="shared" si="5"/>
        <v>26145000</v>
      </c>
      <c r="H23" s="157">
        <v>337</v>
      </c>
      <c r="I23" s="90">
        <f t="shared" si="6"/>
        <v>40103000</v>
      </c>
      <c r="J23" s="91">
        <v>347</v>
      </c>
      <c r="K23" s="102">
        <f t="shared" si="7"/>
        <v>28801000</v>
      </c>
      <c r="L23" s="107"/>
      <c r="M23" s="90">
        <f t="shared" si="8"/>
        <v>0</v>
      </c>
      <c r="N23" s="86"/>
      <c r="O23" s="44">
        <f t="shared" si="9"/>
        <v>0</v>
      </c>
      <c r="P23" s="163">
        <v>175</v>
      </c>
      <c r="Q23" s="90">
        <f t="shared" si="10"/>
        <v>20825000</v>
      </c>
      <c r="R23" s="86">
        <v>19</v>
      </c>
      <c r="S23" s="102">
        <f t="shared" si="11"/>
        <v>1577000</v>
      </c>
      <c r="T23" s="268">
        <v>249</v>
      </c>
      <c r="U23" s="87">
        <f t="shared" si="0"/>
        <v>29631000</v>
      </c>
      <c r="V23" s="87">
        <v>100</v>
      </c>
      <c r="W23" s="269">
        <f t="shared" si="1"/>
        <v>8300000</v>
      </c>
      <c r="X23" s="47">
        <f t="shared" si="2"/>
        <v>1824</v>
      </c>
      <c r="Y23" s="31">
        <f t="shared" si="3"/>
        <v>188940000</v>
      </c>
    </row>
    <row r="24" spans="1:25" s="65" customFormat="1" x14ac:dyDescent="0.2">
      <c r="A24" s="60">
        <v>13152</v>
      </c>
      <c r="B24" s="228" t="s">
        <v>706</v>
      </c>
      <c r="C24" s="154" t="s">
        <v>318</v>
      </c>
      <c r="D24" s="106">
        <v>598</v>
      </c>
      <c r="E24" s="90">
        <f t="shared" si="4"/>
        <v>71162000</v>
      </c>
      <c r="F24" s="85">
        <v>561</v>
      </c>
      <c r="G24" s="44">
        <f t="shared" si="5"/>
        <v>46563000</v>
      </c>
      <c r="H24" s="157">
        <v>381</v>
      </c>
      <c r="I24" s="90">
        <f t="shared" si="6"/>
        <v>45339000</v>
      </c>
      <c r="J24" s="91">
        <v>361</v>
      </c>
      <c r="K24" s="102">
        <f t="shared" si="7"/>
        <v>29963000</v>
      </c>
      <c r="L24" s="107"/>
      <c r="M24" s="90">
        <f t="shared" si="8"/>
        <v>0</v>
      </c>
      <c r="N24" s="86"/>
      <c r="O24" s="44">
        <f t="shared" si="9"/>
        <v>0</v>
      </c>
      <c r="P24" s="163"/>
      <c r="Q24" s="90">
        <f t="shared" si="10"/>
        <v>0</v>
      </c>
      <c r="R24" s="86"/>
      <c r="S24" s="102">
        <f t="shared" si="11"/>
        <v>0</v>
      </c>
      <c r="T24" s="268">
        <v>236</v>
      </c>
      <c r="U24" s="87">
        <f t="shared" si="0"/>
        <v>28084000</v>
      </c>
      <c r="V24" s="87">
        <v>148</v>
      </c>
      <c r="W24" s="269">
        <f t="shared" si="1"/>
        <v>12284000</v>
      </c>
      <c r="X24" s="47">
        <f t="shared" si="2"/>
        <v>2285</v>
      </c>
      <c r="Y24" s="31">
        <f t="shared" si="3"/>
        <v>233395000</v>
      </c>
    </row>
    <row r="25" spans="1:25" s="65" customFormat="1" x14ac:dyDescent="0.2">
      <c r="A25" s="60">
        <v>13153</v>
      </c>
      <c r="B25" s="228" t="s">
        <v>687</v>
      </c>
      <c r="C25" s="154" t="s">
        <v>319</v>
      </c>
      <c r="D25" s="106">
        <v>416</v>
      </c>
      <c r="E25" s="90">
        <f t="shared" si="4"/>
        <v>49504000</v>
      </c>
      <c r="F25" s="85">
        <v>281</v>
      </c>
      <c r="G25" s="44">
        <f t="shared" si="5"/>
        <v>23323000</v>
      </c>
      <c r="H25" s="157">
        <v>352</v>
      </c>
      <c r="I25" s="90">
        <f t="shared" si="6"/>
        <v>41888000</v>
      </c>
      <c r="J25" s="91">
        <v>170</v>
      </c>
      <c r="K25" s="102">
        <f t="shared" si="7"/>
        <v>14110000</v>
      </c>
      <c r="L25" s="107"/>
      <c r="M25" s="90">
        <f t="shared" si="8"/>
        <v>0</v>
      </c>
      <c r="N25" s="86"/>
      <c r="O25" s="44">
        <f t="shared" si="9"/>
        <v>0</v>
      </c>
      <c r="P25" s="163">
        <v>73</v>
      </c>
      <c r="Q25" s="90">
        <f t="shared" si="10"/>
        <v>8687000</v>
      </c>
      <c r="R25" s="86">
        <v>31</v>
      </c>
      <c r="S25" s="102">
        <f t="shared" si="11"/>
        <v>2573000</v>
      </c>
      <c r="T25" s="268"/>
      <c r="U25" s="87">
        <f t="shared" si="0"/>
        <v>0</v>
      </c>
      <c r="V25" s="87"/>
      <c r="W25" s="269">
        <f t="shared" si="1"/>
        <v>0</v>
      </c>
      <c r="X25" s="47">
        <f t="shared" si="2"/>
        <v>1323</v>
      </c>
      <c r="Y25" s="31">
        <f t="shared" si="3"/>
        <v>140085000</v>
      </c>
    </row>
    <row r="26" spans="1:25" s="65" customFormat="1" x14ac:dyDescent="0.2">
      <c r="A26" s="60">
        <v>13154</v>
      </c>
      <c r="B26" s="228" t="s">
        <v>697</v>
      </c>
      <c r="C26" s="154" t="s">
        <v>320</v>
      </c>
      <c r="D26" s="106">
        <v>568</v>
      </c>
      <c r="E26" s="90">
        <f t="shared" si="4"/>
        <v>67592000</v>
      </c>
      <c r="F26" s="85">
        <v>423</v>
      </c>
      <c r="G26" s="44">
        <f t="shared" si="5"/>
        <v>35109000</v>
      </c>
      <c r="H26" s="157">
        <v>526</v>
      </c>
      <c r="I26" s="90">
        <f t="shared" si="6"/>
        <v>62594000</v>
      </c>
      <c r="J26" s="91">
        <v>347</v>
      </c>
      <c r="K26" s="102">
        <f t="shared" si="7"/>
        <v>28801000</v>
      </c>
      <c r="L26" s="107"/>
      <c r="M26" s="90">
        <f t="shared" si="8"/>
        <v>0</v>
      </c>
      <c r="N26" s="86"/>
      <c r="O26" s="44">
        <f t="shared" si="9"/>
        <v>0</v>
      </c>
      <c r="P26" s="163">
        <v>90</v>
      </c>
      <c r="Q26" s="90">
        <f t="shared" si="10"/>
        <v>10710000</v>
      </c>
      <c r="R26" s="86">
        <v>9</v>
      </c>
      <c r="S26" s="102">
        <f t="shared" si="11"/>
        <v>747000</v>
      </c>
      <c r="T26" s="268"/>
      <c r="U26" s="87">
        <f t="shared" si="0"/>
        <v>0</v>
      </c>
      <c r="V26" s="87"/>
      <c r="W26" s="269">
        <f t="shared" si="1"/>
        <v>0</v>
      </c>
      <c r="X26" s="47">
        <f t="shared" si="2"/>
        <v>1963</v>
      </c>
      <c r="Y26" s="31">
        <f t="shared" si="3"/>
        <v>205553000</v>
      </c>
    </row>
    <row r="27" spans="1:25" s="65" customFormat="1" x14ac:dyDescent="0.2">
      <c r="A27" s="60">
        <v>13155</v>
      </c>
      <c r="B27" s="228" t="s">
        <v>700</v>
      </c>
      <c r="C27" s="154" t="s">
        <v>321</v>
      </c>
      <c r="D27" s="205"/>
      <c r="E27" s="197">
        <f t="shared" si="4"/>
        <v>0</v>
      </c>
      <c r="F27" s="199"/>
      <c r="G27" s="198">
        <f t="shared" si="5"/>
        <v>0</v>
      </c>
      <c r="H27" s="157">
        <v>310</v>
      </c>
      <c r="I27" s="90">
        <f t="shared" si="6"/>
        <v>36890000</v>
      </c>
      <c r="J27" s="91">
        <v>297</v>
      </c>
      <c r="K27" s="102">
        <f t="shared" si="7"/>
        <v>24651000</v>
      </c>
      <c r="L27" s="107"/>
      <c r="M27" s="90">
        <f t="shared" si="8"/>
        <v>0</v>
      </c>
      <c r="N27" s="86"/>
      <c r="O27" s="44">
        <f t="shared" si="9"/>
        <v>0</v>
      </c>
      <c r="P27" s="206"/>
      <c r="Q27" s="197">
        <f t="shared" si="10"/>
        <v>0</v>
      </c>
      <c r="R27" s="202"/>
      <c r="S27" s="207">
        <f t="shared" si="11"/>
        <v>0</v>
      </c>
      <c r="T27" s="268">
        <v>222</v>
      </c>
      <c r="U27" s="87">
        <f t="shared" si="0"/>
        <v>26418000</v>
      </c>
      <c r="V27" s="87">
        <v>80</v>
      </c>
      <c r="W27" s="269">
        <f t="shared" si="1"/>
        <v>6640000</v>
      </c>
      <c r="X27" s="47">
        <f t="shared" si="2"/>
        <v>909</v>
      </c>
      <c r="Y27" s="31">
        <f t="shared" si="3"/>
        <v>94599000</v>
      </c>
    </row>
    <row r="28" spans="1:25" s="65" customFormat="1" x14ac:dyDescent="0.2">
      <c r="A28" s="60">
        <v>13156</v>
      </c>
      <c r="B28" s="228" t="s">
        <v>678</v>
      </c>
      <c r="C28" s="154" t="s">
        <v>322</v>
      </c>
      <c r="D28" s="205"/>
      <c r="E28" s="197">
        <f t="shared" si="4"/>
        <v>0</v>
      </c>
      <c r="F28" s="199"/>
      <c r="G28" s="198">
        <f t="shared" si="5"/>
        <v>0</v>
      </c>
      <c r="H28" s="157">
        <v>290</v>
      </c>
      <c r="I28" s="90">
        <f t="shared" si="6"/>
        <v>34510000</v>
      </c>
      <c r="J28" s="91">
        <v>320</v>
      </c>
      <c r="K28" s="102">
        <f t="shared" si="7"/>
        <v>26560000</v>
      </c>
      <c r="L28" s="107"/>
      <c r="M28" s="90">
        <f t="shared" si="8"/>
        <v>0</v>
      </c>
      <c r="N28" s="86"/>
      <c r="O28" s="44">
        <f t="shared" si="9"/>
        <v>0</v>
      </c>
      <c r="P28" s="208"/>
      <c r="Q28" s="197">
        <f t="shared" si="10"/>
        <v>0</v>
      </c>
      <c r="R28" s="196"/>
      <c r="S28" s="207">
        <f t="shared" si="11"/>
        <v>0</v>
      </c>
      <c r="T28" s="268">
        <v>183</v>
      </c>
      <c r="U28" s="87">
        <f t="shared" si="0"/>
        <v>21777000</v>
      </c>
      <c r="V28" s="87">
        <v>117</v>
      </c>
      <c r="W28" s="269">
        <f t="shared" si="1"/>
        <v>9711000</v>
      </c>
      <c r="X28" s="47">
        <f t="shared" si="2"/>
        <v>910</v>
      </c>
      <c r="Y28" s="31">
        <f t="shared" si="3"/>
        <v>92558000</v>
      </c>
    </row>
    <row r="29" spans="1:25" s="65" customFormat="1" x14ac:dyDescent="0.2">
      <c r="A29" s="60">
        <v>13157</v>
      </c>
      <c r="B29" s="228" t="s">
        <v>680</v>
      </c>
      <c r="C29" s="154" t="s">
        <v>323</v>
      </c>
      <c r="D29" s="106">
        <v>812</v>
      </c>
      <c r="E29" s="90">
        <f t="shared" si="4"/>
        <v>96628000</v>
      </c>
      <c r="F29" s="85">
        <v>574</v>
      </c>
      <c r="G29" s="44">
        <f t="shared" si="5"/>
        <v>47642000</v>
      </c>
      <c r="H29" s="158"/>
      <c r="I29" s="90">
        <f t="shared" si="6"/>
        <v>0</v>
      </c>
      <c r="J29" s="133"/>
      <c r="K29" s="102">
        <f t="shared" si="7"/>
        <v>0</v>
      </c>
      <c r="L29" s="107"/>
      <c r="M29" s="90">
        <f t="shared" si="8"/>
        <v>0</v>
      </c>
      <c r="N29" s="86"/>
      <c r="O29" s="44">
        <f t="shared" si="9"/>
        <v>0</v>
      </c>
      <c r="P29" s="157">
        <v>115</v>
      </c>
      <c r="Q29" s="90">
        <f t="shared" si="10"/>
        <v>13685000</v>
      </c>
      <c r="R29" s="91">
        <v>36</v>
      </c>
      <c r="S29" s="102">
        <f t="shared" si="11"/>
        <v>2988000</v>
      </c>
      <c r="T29" s="268">
        <v>368</v>
      </c>
      <c r="U29" s="87">
        <f t="shared" si="0"/>
        <v>43792000</v>
      </c>
      <c r="V29" s="87">
        <v>112</v>
      </c>
      <c r="W29" s="269">
        <f t="shared" si="1"/>
        <v>9296000</v>
      </c>
      <c r="X29" s="47">
        <f t="shared" si="2"/>
        <v>2017</v>
      </c>
      <c r="Y29" s="31">
        <f t="shared" si="3"/>
        <v>214031000</v>
      </c>
    </row>
    <row r="30" spans="1:25" s="65" customFormat="1" x14ac:dyDescent="0.2">
      <c r="A30" s="60">
        <v>13158</v>
      </c>
      <c r="B30" s="228" t="s">
        <v>681</v>
      </c>
      <c r="C30" s="154" t="s">
        <v>324</v>
      </c>
      <c r="D30" s="106">
        <v>408</v>
      </c>
      <c r="E30" s="90">
        <f t="shared" si="4"/>
        <v>48552000</v>
      </c>
      <c r="F30" s="85">
        <v>298</v>
      </c>
      <c r="G30" s="44">
        <f t="shared" si="5"/>
        <v>24734000</v>
      </c>
      <c r="H30" s="157">
        <v>240</v>
      </c>
      <c r="I30" s="90">
        <f t="shared" si="6"/>
        <v>28560000</v>
      </c>
      <c r="J30" s="91">
        <v>199</v>
      </c>
      <c r="K30" s="102">
        <f t="shared" si="7"/>
        <v>16517000</v>
      </c>
      <c r="L30" s="107"/>
      <c r="M30" s="90">
        <f t="shared" si="8"/>
        <v>0</v>
      </c>
      <c r="N30" s="86"/>
      <c r="O30" s="44">
        <f t="shared" si="9"/>
        <v>0</v>
      </c>
      <c r="P30" s="163">
        <v>90</v>
      </c>
      <c r="Q30" s="90">
        <f t="shared" si="10"/>
        <v>10710000</v>
      </c>
      <c r="R30" s="86">
        <v>25</v>
      </c>
      <c r="S30" s="102">
        <f t="shared" si="11"/>
        <v>2075000</v>
      </c>
      <c r="T30" s="268"/>
      <c r="U30" s="87">
        <f t="shared" si="0"/>
        <v>0</v>
      </c>
      <c r="V30" s="87"/>
      <c r="W30" s="269">
        <f t="shared" si="1"/>
        <v>0</v>
      </c>
      <c r="X30" s="47">
        <f t="shared" si="2"/>
        <v>1260</v>
      </c>
      <c r="Y30" s="31">
        <f t="shared" si="3"/>
        <v>131148000</v>
      </c>
    </row>
    <row r="31" spans="1:25" s="65" customFormat="1" x14ac:dyDescent="0.2">
      <c r="A31" s="60">
        <v>13159</v>
      </c>
      <c r="B31" s="228" t="s">
        <v>709</v>
      </c>
      <c r="C31" s="154" t="s">
        <v>325</v>
      </c>
      <c r="D31" s="106">
        <v>601</v>
      </c>
      <c r="E31" s="90">
        <f t="shared" si="4"/>
        <v>71519000</v>
      </c>
      <c r="F31" s="85">
        <v>844</v>
      </c>
      <c r="G31" s="44">
        <f t="shared" si="5"/>
        <v>70052000</v>
      </c>
      <c r="H31" s="157">
        <v>199</v>
      </c>
      <c r="I31" s="90">
        <f t="shared" si="6"/>
        <v>23681000</v>
      </c>
      <c r="J31" s="91">
        <v>175</v>
      </c>
      <c r="K31" s="102">
        <f t="shared" si="7"/>
        <v>14525000</v>
      </c>
      <c r="L31" s="89">
        <v>164</v>
      </c>
      <c r="M31" s="90">
        <f t="shared" si="8"/>
        <v>19516000</v>
      </c>
      <c r="N31" s="91">
        <v>40</v>
      </c>
      <c r="O31" s="44">
        <f t="shared" si="9"/>
        <v>3320000</v>
      </c>
      <c r="P31" s="163">
        <v>66</v>
      </c>
      <c r="Q31" s="90">
        <f t="shared" si="10"/>
        <v>7854000</v>
      </c>
      <c r="R31" s="86">
        <v>6</v>
      </c>
      <c r="S31" s="102">
        <f t="shared" si="11"/>
        <v>498000</v>
      </c>
      <c r="T31" s="268">
        <v>314</v>
      </c>
      <c r="U31" s="87">
        <f t="shared" si="0"/>
        <v>37366000</v>
      </c>
      <c r="V31" s="87">
        <v>113</v>
      </c>
      <c r="W31" s="269">
        <f t="shared" si="1"/>
        <v>9379000</v>
      </c>
      <c r="X31" s="47">
        <f t="shared" si="2"/>
        <v>2522</v>
      </c>
      <c r="Y31" s="31">
        <f t="shared" si="3"/>
        <v>257710000</v>
      </c>
    </row>
    <row r="32" spans="1:25" s="65" customFormat="1" x14ac:dyDescent="0.2">
      <c r="A32" s="60">
        <v>13160</v>
      </c>
      <c r="B32" s="228" t="s">
        <v>688</v>
      </c>
      <c r="C32" s="154" t="s">
        <v>326</v>
      </c>
      <c r="D32" s="106">
        <v>103</v>
      </c>
      <c r="E32" s="90">
        <f t="shared" si="4"/>
        <v>12257000</v>
      </c>
      <c r="F32" s="85">
        <v>174</v>
      </c>
      <c r="G32" s="44">
        <f t="shared" si="5"/>
        <v>14442000</v>
      </c>
      <c r="H32" s="157">
        <v>35</v>
      </c>
      <c r="I32" s="90">
        <f t="shared" si="6"/>
        <v>4165000</v>
      </c>
      <c r="J32" s="91">
        <v>55</v>
      </c>
      <c r="K32" s="102">
        <f t="shared" si="7"/>
        <v>4565000</v>
      </c>
      <c r="L32" s="107"/>
      <c r="M32" s="90">
        <f t="shared" si="8"/>
        <v>0</v>
      </c>
      <c r="N32" s="86"/>
      <c r="O32" s="44">
        <f t="shared" si="9"/>
        <v>0</v>
      </c>
      <c r="P32" s="163"/>
      <c r="Q32" s="90">
        <f t="shared" si="10"/>
        <v>0</v>
      </c>
      <c r="R32" s="86"/>
      <c r="S32" s="102">
        <f t="shared" si="11"/>
        <v>0</v>
      </c>
      <c r="T32" s="268">
        <v>334</v>
      </c>
      <c r="U32" s="87">
        <f t="shared" si="0"/>
        <v>39746000</v>
      </c>
      <c r="V32" s="87">
        <v>134</v>
      </c>
      <c r="W32" s="269">
        <f t="shared" si="1"/>
        <v>11122000</v>
      </c>
      <c r="X32" s="47">
        <f t="shared" si="2"/>
        <v>835</v>
      </c>
      <c r="Y32" s="31">
        <f t="shared" si="3"/>
        <v>86297000</v>
      </c>
    </row>
    <row r="33" spans="1:25" s="65" customFormat="1" x14ac:dyDescent="0.2">
      <c r="A33" s="60">
        <v>13161</v>
      </c>
      <c r="B33" s="228" t="s">
        <v>490</v>
      </c>
      <c r="C33" s="154" t="s">
        <v>327</v>
      </c>
      <c r="D33" s="106">
        <v>206</v>
      </c>
      <c r="E33" s="90">
        <f t="shared" si="4"/>
        <v>24514000</v>
      </c>
      <c r="F33" s="85">
        <v>169</v>
      </c>
      <c r="G33" s="44">
        <f t="shared" si="5"/>
        <v>14027000</v>
      </c>
      <c r="H33" s="157">
        <v>148</v>
      </c>
      <c r="I33" s="90">
        <f t="shared" si="6"/>
        <v>17612000</v>
      </c>
      <c r="J33" s="91">
        <v>72</v>
      </c>
      <c r="K33" s="102">
        <f t="shared" si="7"/>
        <v>5976000</v>
      </c>
      <c r="L33" s="107"/>
      <c r="M33" s="90">
        <f t="shared" si="8"/>
        <v>0</v>
      </c>
      <c r="N33" s="86"/>
      <c r="O33" s="44">
        <f t="shared" si="9"/>
        <v>0</v>
      </c>
      <c r="P33" s="163">
        <v>7</v>
      </c>
      <c r="Q33" s="90">
        <f t="shared" si="10"/>
        <v>833000</v>
      </c>
      <c r="R33" s="86">
        <v>4</v>
      </c>
      <c r="S33" s="102">
        <f t="shared" si="11"/>
        <v>332000</v>
      </c>
      <c r="T33" s="268">
        <v>167</v>
      </c>
      <c r="U33" s="87">
        <f t="shared" si="0"/>
        <v>19873000</v>
      </c>
      <c r="V33" s="87">
        <v>90</v>
      </c>
      <c r="W33" s="269">
        <f t="shared" si="1"/>
        <v>7470000</v>
      </c>
      <c r="X33" s="47">
        <f t="shared" si="2"/>
        <v>863</v>
      </c>
      <c r="Y33" s="31">
        <f t="shared" si="3"/>
        <v>90637000</v>
      </c>
    </row>
    <row r="34" spans="1:25" s="65" customFormat="1" x14ac:dyDescent="0.2">
      <c r="A34" s="60">
        <v>13162</v>
      </c>
      <c r="B34" s="228" t="s">
        <v>704</v>
      </c>
      <c r="C34" s="154" t="s">
        <v>328</v>
      </c>
      <c r="D34" s="106">
        <v>470</v>
      </c>
      <c r="E34" s="90">
        <f t="shared" si="4"/>
        <v>55930000</v>
      </c>
      <c r="F34" s="85">
        <v>225</v>
      </c>
      <c r="G34" s="44">
        <f t="shared" si="5"/>
        <v>18675000</v>
      </c>
      <c r="H34" s="157">
        <v>210</v>
      </c>
      <c r="I34" s="90">
        <f t="shared" si="6"/>
        <v>24990000</v>
      </c>
      <c r="J34" s="91">
        <v>242</v>
      </c>
      <c r="K34" s="102">
        <f t="shared" si="7"/>
        <v>20086000</v>
      </c>
      <c r="L34" s="107"/>
      <c r="M34" s="90">
        <f t="shared" si="8"/>
        <v>0</v>
      </c>
      <c r="N34" s="86"/>
      <c r="O34" s="44">
        <f t="shared" si="9"/>
        <v>0</v>
      </c>
      <c r="P34" s="163">
        <v>168</v>
      </c>
      <c r="Q34" s="90">
        <f t="shared" si="10"/>
        <v>19992000</v>
      </c>
      <c r="R34" s="86">
        <v>48</v>
      </c>
      <c r="S34" s="102">
        <f t="shared" si="11"/>
        <v>3984000</v>
      </c>
      <c r="T34" s="268">
        <v>183</v>
      </c>
      <c r="U34" s="87">
        <f t="shared" si="0"/>
        <v>21777000</v>
      </c>
      <c r="V34" s="87">
        <v>95</v>
      </c>
      <c r="W34" s="269">
        <f t="shared" si="1"/>
        <v>7885000</v>
      </c>
      <c r="X34" s="47">
        <f t="shared" si="2"/>
        <v>1641</v>
      </c>
      <c r="Y34" s="31">
        <f t="shared" si="3"/>
        <v>173319000</v>
      </c>
    </row>
    <row r="35" spans="1:25" s="65" customFormat="1" x14ac:dyDescent="0.2">
      <c r="A35" s="60">
        <v>13163</v>
      </c>
      <c r="B35" s="228" t="s">
        <v>701</v>
      </c>
      <c r="C35" s="154" t="s">
        <v>329</v>
      </c>
      <c r="D35" s="106">
        <v>248</v>
      </c>
      <c r="E35" s="90">
        <f t="shared" si="4"/>
        <v>29512000</v>
      </c>
      <c r="F35" s="85">
        <v>344</v>
      </c>
      <c r="G35" s="44">
        <f t="shared" si="5"/>
        <v>28552000</v>
      </c>
      <c r="H35" s="157">
        <v>166</v>
      </c>
      <c r="I35" s="90">
        <f t="shared" si="6"/>
        <v>19754000</v>
      </c>
      <c r="J35" s="91">
        <v>224</v>
      </c>
      <c r="K35" s="102">
        <f t="shared" si="7"/>
        <v>18592000</v>
      </c>
      <c r="L35" s="107"/>
      <c r="M35" s="90">
        <f t="shared" si="8"/>
        <v>0</v>
      </c>
      <c r="N35" s="86"/>
      <c r="O35" s="44">
        <f t="shared" si="9"/>
        <v>0</v>
      </c>
      <c r="P35" s="163">
        <v>24</v>
      </c>
      <c r="Q35" s="90">
        <f t="shared" si="10"/>
        <v>2856000</v>
      </c>
      <c r="R35" s="86">
        <v>8</v>
      </c>
      <c r="S35" s="102">
        <f t="shared" si="11"/>
        <v>664000</v>
      </c>
      <c r="T35" s="268">
        <v>180</v>
      </c>
      <c r="U35" s="87">
        <f t="shared" si="0"/>
        <v>21420000</v>
      </c>
      <c r="V35" s="87">
        <v>94</v>
      </c>
      <c r="W35" s="269">
        <f t="shared" si="1"/>
        <v>7802000</v>
      </c>
      <c r="X35" s="47">
        <f t="shared" si="2"/>
        <v>1288</v>
      </c>
      <c r="Y35" s="31">
        <f t="shared" si="3"/>
        <v>129152000</v>
      </c>
    </row>
    <row r="36" spans="1:25" s="65" customFormat="1" x14ac:dyDescent="0.2">
      <c r="A36" s="60">
        <v>13164</v>
      </c>
      <c r="B36" s="228" t="s">
        <v>699</v>
      </c>
      <c r="C36" s="154" t="s">
        <v>330</v>
      </c>
      <c r="D36" s="106">
        <v>604</v>
      </c>
      <c r="E36" s="90">
        <f t="shared" si="4"/>
        <v>71876000</v>
      </c>
      <c r="F36" s="85">
        <v>366</v>
      </c>
      <c r="G36" s="44">
        <f t="shared" si="5"/>
        <v>30378000</v>
      </c>
      <c r="H36" s="157">
        <v>393</v>
      </c>
      <c r="I36" s="90">
        <f t="shared" si="6"/>
        <v>46767000</v>
      </c>
      <c r="J36" s="91">
        <v>210</v>
      </c>
      <c r="K36" s="102">
        <f t="shared" si="7"/>
        <v>17430000</v>
      </c>
      <c r="L36" s="107"/>
      <c r="M36" s="90">
        <f t="shared" si="8"/>
        <v>0</v>
      </c>
      <c r="N36" s="86"/>
      <c r="O36" s="44">
        <f t="shared" si="9"/>
        <v>0</v>
      </c>
      <c r="P36" s="157">
        <v>124</v>
      </c>
      <c r="Q36" s="90">
        <f t="shared" si="10"/>
        <v>14756000</v>
      </c>
      <c r="R36" s="91">
        <v>18</v>
      </c>
      <c r="S36" s="102">
        <f t="shared" si="11"/>
        <v>1494000</v>
      </c>
      <c r="T36" s="268">
        <v>156</v>
      </c>
      <c r="U36" s="87">
        <f t="shared" si="0"/>
        <v>18564000</v>
      </c>
      <c r="V36" s="87">
        <v>135</v>
      </c>
      <c r="W36" s="269">
        <f t="shared" si="1"/>
        <v>11205000</v>
      </c>
      <c r="X36" s="47">
        <f t="shared" si="2"/>
        <v>2006</v>
      </c>
      <c r="Y36" s="31">
        <f t="shared" si="3"/>
        <v>212470000</v>
      </c>
    </row>
    <row r="37" spans="1:25" s="65" customFormat="1" x14ac:dyDescent="0.2">
      <c r="A37" s="60">
        <v>13165</v>
      </c>
      <c r="B37" s="228" t="s">
        <v>679</v>
      </c>
      <c r="C37" s="154" t="s">
        <v>331</v>
      </c>
      <c r="D37" s="106">
        <v>787</v>
      </c>
      <c r="E37" s="90">
        <f t="shared" si="4"/>
        <v>93653000</v>
      </c>
      <c r="F37" s="85">
        <v>372</v>
      </c>
      <c r="G37" s="44">
        <f t="shared" si="5"/>
        <v>30876000</v>
      </c>
      <c r="H37" s="157">
        <v>312</v>
      </c>
      <c r="I37" s="90">
        <f t="shared" si="6"/>
        <v>37128000</v>
      </c>
      <c r="J37" s="91">
        <v>449</v>
      </c>
      <c r="K37" s="102">
        <f t="shared" si="7"/>
        <v>37267000</v>
      </c>
      <c r="L37" s="107"/>
      <c r="M37" s="90">
        <f t="shared" si="8"/>
        <v>0</v>
      </c>
      <c r="N37" s="86"/>
      <c r="O37" s="44">
        <f t="shared" si="9"/>
        <v>0</v>
      </c>
      <c r="P37" s="163">
        <v>252</v>
      </c>
      <c r="Q37" s="90">
        <f t="shared" si="10"/>
        <v>29988000</v>
      </c>
      <c r="R37" s="86">
        <v>18</v>
      </c>
      <c r="S37" s="102">
        <f t="shared" si="11"/>
        <v>1494000</v>
      </c>
      <c r="T37" s="268">
        <v>282</v>
      </c>
      <c r="U37" s="87">
        <f t="shared" si="0"/>
        <v>33558000</v>
      </c>
      <c r="V37" s="87">
        <v>95</v>
      </c>
      <c r="W37" s="269">
        <f t="shared" si="1"/>
        <v>7885000</v>
      </c>
      <c r="X37" s="47">
        <f t="shared" si="2"/>
        <v>2567</v>
      </c>
      <c r="Y37" s="31">
        <f t="shared" si="3"/>
        <v>271849000</v>
      </c>
    </row>
    <row r="38" spans="1:25" s="65" customFormat="1" x14ac:dyDescent="0.2">
      <c r="A38" s="60">
        <v>13166</v>
      </c>
      <c r="B38" s="228" t="s">
        <v>694</v>
      </c>
      <c r="C38" s="154" t="s">
        <v>332</v>
      </c>
      <c r="D38" s="106">
        <v>320</v>
      </c>
      <c r="E38" s="90">
        <f t="shared" si="4"/>
        <v>38080000</v>
      </c>
      <c r="F38" s="85">
        <v>229</v>
      </c>
      <c r="G38" s="44">
        <f t="shared" si="5"/>
        <v>19007000</v>
      </c>
      <c r="H38" s="158"/>
      <c r="I38" s="90">
        <f t="shared" si="6"/>
        <v>0</v>
      </c>
      <c r="J38" s="133"/>
      <c r="K38" s="102">
        <f t="shared" si="7"/>
        <v>0</v>
      </c>
      <c r="L38" s="107"/>
      <c r="M38" s="90">
        <f t="shared" si="8"/>
        <v>0</v>
      </c>
      <c r="N38" s="86"/>
      <c r="O38" s="44">
        <f t="shared" si="9"/>
        <v>0</v>
      </c>
      <c r="P38" s="163">
        <v>113</v>
      </c>
      <c r="Q38" s="90">
        <f t="shared" si="10"/>
        <v>13447000</v>
      </c>
      <c r="R38" s="86">
        <v>7</v>
      </c>
      <c r="S38" s="102">
        <f t="shared" si="11"/>
        <v>581000</v>
      </c>
      <c r="T38" s="268">
        <v>178</v>
      </c>
      <c r="U38" s="87">
        <f t="shared" si="0"/>
        <v>21182000</v>
      </c>
      <c r="V38" s="87">
        <v>57</v>
      </c>
      <c r="W38" s="269">
        <f t="shared" si="1"/>
        <v>4731000</v>
      </c>
      <c r="X38" s="47">
        <f t="shared" si="2"/>
        <v>904</v>
      </c>
      <c r="Y38" s="31">
        <f t="shared" si="3"/>
        <v>97028000</v>
      </c>
    </row>
    <row r="39" spans="1:25" s="65" customFormat="1" x14ac:dyDescent="0.2">
      <c r="A39" s="60">
        <v>13167</v>
      </c>
      <c r="B39" s="228" t="s">
        <v>682</v>
      </c>
      <c r="C39" s="154" t="s">
        <v>333</v>
      </c>
      <c r="D39" s="106">
        <v>347</v>
      </c>
      <c r="E39" s="90">
        <f t="shared" si="4"/>
        <v>41293000</v>
      </c>
      <c r="F39" s="85">
        <v>263</v>
      </c>
      <c r="G39" s="44">
        <f t="shared" si="5"/>
        <v>21829000</v>
      </c>
      <c r="H39" s="157">
        <v>136</v>
      </c>
      <c r="I39" s="90">
        <f t="shared" si="6"/>
        <v>16184000</v>
      </c>
      <c r="J39" s="91">
        <v>140</v>
      </c>
      <c r="K39" s="102">
        <f t="shared" si="7"/>
        <v>11620000</v>
      </c>
      <c r="L39" s="107"/>
      <c r="M39" s="90">
        <f t="shared" si="8"/>
        <v>0</v>
      </c>
      <c r="N39" s="86"/>
      <c r="O39" s="44">
        <f t="shared" si="9"/>
        <v>0</v>
      </c>
      <c r="P39" s="163">
        <v>84</v>
      </c>
      <c r="Q39" s="90">
        <f t="shared" si="10"/>
        <v>9996000</v>
      </c>
      <c r="R39" s="86">
        <v>3</v>
      </c>
      <c r="S39" s="102">
        <f t="shared" si="11"/>
        <v>249000</v>
      </c>
      <c r="T39" s="268"/>
      <c r="U39" s="87">
        <f t="shared" si="0"/>
        <v>0</v>
      </c>
      <c r="V39" s="87"/>
      <c r="W39" s="269">
        <f t="shared" si="1"/>
        <v>0</v>
      </c>
      <c r="X39" s="47">
        <f t="shared" si="2"/>
        <v>973</v>
      </c>
      <c r="Y39" s="31">
        <f t="shared" si="3"/>
        <v>101171000</v>
      </c>
    </row>
    <row r="40" spans="1:25" s="65" customFormat="1" x14ac:dyDescent="0.2">
      <c r="A40" s="60">
        <v>13201</v>
      </c>
      <c r="B40" s="228" t="s">
        <v>692</v>
      </c>
      <c r="C40" s="154" t="s">
        <v>334</v>
      </c>
      <c r="D40" s="106">
        <v>778</v>
      </c>
      <c r="E40" s="90">
        <f t="shared" si="4"/>
        <v>92582000</v>
      </c>
      <c r="F40" s="85">
        <v>626</v>
      </c>
      <c r="G40" s="44">
        <f t="shared" si="5"/>
        <v>51958000</v>
      </c>
      <c r="H40" s="157">
        <v>380</v>
      </c>
      <c r="I40" s="90">
        <f t="shared" si="6"/>
        <v>45220000</v>
      </c>
      <c r="J40" s="91">
        <v>203</v>
      </c>
      <c r="K40" s="102">
        <f t="shared" si="7"/>
        <v>16849000</v>
      </c>
      <c r="L40" s="89">
        <v>7</v>
      </c>
      <c r="M40" s="90">
        <f t="shared" si="8"/>
        <v>833000</v>
      </c>
      <c r="N40" s="91">
        <v>0</v>
      </c>
      <c r="O40" s="44">
        <f t="shared" si="9"/>
        <v>0</v>
      </c>
      <c r="P40" s="163">
        <v>207</v>
      </c>
      <c r="Q40" s="90">
        <f t="shared" si="10"/>
        <v>24633000</v>
      </c>
      <c r="R40" s="86">
        <v>51</v>
      </c>
      <c r="S40" s="102">
        <f t="shared" si="11"/>
        <v>4233000</v>
      </c>
      <c r="T40" s="268">
        <v>87</v>
      </c>
      <c r="U40" s="87">
        <f t="shared" si="0"/>
        <v>10353000</v>
      </c>
      <c r="V40" s="87">
        <v>43</v>
      </c>
      <c r="W40" s="269">
        <f t="shared" si="1"/>
        <v>3569000</v>
      </c>
      <c r="X40" s="47">
        <f t="shared" si="2"/>
        <v>2382</v>
      </c>
      <c r="Y40" s="31">
        <f t="shared" si="3"/>
        <v>250230000</v>
      </c>
    </row>
    <row r="41" spans="1:25" s="65" customFormat="1" x14ac:dyDescent="0.2">
      <c r="A41" s="60">
        <v>13202</v>
      </c>
      <c r="B41" s="228" t="s">
        <v>693</v>
      </c>
      <c r="C41" s="154" t="s">
        <v>335</v>
      </c>
      <c r="D41" s="106">
        <v>397</v>
      </c>
      <c r="E41" s="90">
        <f t="shared" si="4"/>
        <v>47243000</v>
      </c>
      <c r="F41" s="85">
        <v>365</v>
      </c>
      <c r="G41" s="44">
        <f t="shared" si="5"/>
        <v>30295000</v>
      </c>
      <c r="H41" s="157">
        <v>342</v>
      </c>
      <c r="I41" s="90">
        <f t="shared" si="6"/>
        <v>40698000</v>
      </c>
      <c r="J41" s="91">
        <v>220</v>
      </c>
      <c r="K41" s="102">
        <f t="shared" si="7"/>
        <v>18260000</v>
      </c>
      <c r="L41" s="107"/>
      <c r="M41" s="90">
        <f t="shared" si="8"/>
        <v>0</v>
      </c>
      <c r="N41" s="86"/>
      <c r="O41" s="44">
        <f t="shared" si="9"/>
        <v>0</v>
      </c>
      <c r="P41" s="163">
        <v>146</v>
      </c>
      <c r="Q41" s="90">
        <f t="shared" si="10"/>
        <v>17374000</v>
      </c>
      <c r="R41" s="86">
        <v>28</v>
      </c>
      <c r="S41" s="102">
        <f t="shared" si="11"/>
        <v>2324000</v>
      </c>
      <c r="T41" s="268">
        <v>76</v>
      </c>
      <c r="U41" s="87">
        <f t="shared" si="0"/>
        <v>9044000</v>
      </c>
      <c r="V41" s="87">
        <v>25</v>
      </c>
      <c r="W41" s="269">
        <f t="shared" si="1"/>
        <v>2075000</v>
      </c>
      <c r="X41" s="47">
        <f t="shared" si="2"/>
        <v>1599</v>
      </c>
      <c r="Y41" s="31">
        <f t="shared" si="3"/>
        <v>167313000</v>
      </c>
    </row>
    <row r="42" spans="1:25" s="65" customFormat="1" x14ac:dyDescent="0.2">
      <c r="A42" s="60">
        <v>13203</v>
      </c>
      <c r="B42" s="228" t="s">
        <v>716</v>
      </c>
      <c r="C42" s="154" t="s">
        <v>336</v>
      </c>
      <c r="D42" s="106">
        <v>163</v>
      </c>
      <c r="E42" s="90">
        <f t="shared" si="4"/>
        <v>19397000</v>
      </c>
      <c r="F42" s="85">
        <v>159</v>
      </c>
      <c r="G42" s="44">
        <f t="shared" si="5"/>
        <v>13197000</v>
      </c>
      <c r="H42" s="157">
        <v>62</v>
      </c>
      <c r="I42" s="90">
        <f t="shared" si="6"/>
        <v>7378000</v>
      </c>
      <c r="J42" s="91">
        <v>44</v>
      </c>
      <c r="K42" s="102">
        <f t="shared" si="7"/>
        <v>3652000</v>
      </c>
      <c r="L42" s="107"/>
      <c r="M42" s="90">
        <f t="shared" si="8"/>
        <v>0</v>
      </c>
      <c r="N42" s="86"/>
      <c r="O42" s="44">
        <f t="shared" si="9"/>
        <v>0</v>
      </c>
      <c r="P42" s="163">
        <v>32</v>
      </c>
      <c r="Q42" s="90">
        <f t="shared" si="10"/>
        <v>3808000</v>
      </c>
      <c r="R42" s="86">
        <v>4</v>
      </c>
      <c r="S42" s="102">
        <f t="shared" si="11"/>
        <v>332000</v>
      </c>
      <c r="T42" s="268">
        <v>50</v>
      </c>
      <c r="U42" s="87">
        <f t="shared" si="0"/>
        <v>5950000</v>
      </c>
      <c r="V42" s="87">
        <v>15</v>
      </c>
      <c r="W42" s="269">
        <f t="shared" si="1"/>
        <v>1245000</v>
      </c>
      <c r="X42" s="47">
        <f t="shared" si="2"/>
        <v>529</v>
      </c>
      <c r="Y42" s="31">
        <f t="shared" si="3"/>
        <v>54959000</v>
      </c>
    </row>
    <row r="43" spans="1:25" s="65" customFormat="1" x14ac:dyDescent="0.2">
      <c r="A43" s="60">
        <v>13301</v>
      </c>
      <c r="B43" s="228" t="s">
        <v>689</v>
      </c>
      <c r="C43" s="154" t="s">
        <v>337</v>
      </c>
      <c r="D43" s="106">
        <v>983</v>
      </c>
      <c r="E43" s="90">
        <f t="shared" si="4"/>
        <v>116977000</v>
      </c>
      <c r="F43" s="85">
        <v>1212</v>
      </c>
      <c r="G43" s="44">
        <f t="shared" si="5"/>
        <v>100596000</v>
      </c>
      <c r="H43" s="157">
        <v>718</v>
      </c>
      <c r="I43" s="90">
        <f t="shared" si="6"/>
        <v>85442000</v>
      </c>
      <c r="J43" s="91">
        <v>639</v>
      </c>
      <c r="K43" s="102">
        <f t="shared" si="7"/>
        <v>53037000</v>
      </c>
      <c r="L43" s="107"/>
      <c r="M43" s="90">
        <f t="shared" si="8"/>
        <v>0</v>
      </c>
      <c r="N43" s="86"/>
      <c r="O43" s="44">
        <f t="shared" si="9"/>
        <v>0</v>
      </c>
      <c r="P43" s="157">
        <v>621</v>
      </c>
      <c r="Q43" s="90">
        <f t="shared" si="10"/>
        <v>73899000</v>
      </c>
      <c r="R43" s="91">
        <v>130</v>
      </c>
      <c r="S43" s="102">
        <f t="shared" si="11"/>
        <v>10790000</v>
      </c>
      <c r="T43" s="268">
        <v>402</v>
      </c>
      <c r="U43" s="87">
        <f t="shared" si="0"/>
        <v>47838000</v>
      </c>
      <c r="V43" s="87">
        <v>25</v>
      </c>
      <c r="W43" s="269">
        <f t="shared" si="1"/>
        <v>2075000</v>
      </c>
      <c r="X43" s="47">
        <f t="shared" si="2"/>
        <v>4730</v>
      </c>
      <c r="Y43" s="31">
        <f t="shared" si="3"/>
        <v>490654000</v>
      </c>
    </row>
    <row r="44" spans="1:25" s="65" customFormat="1" x14ac:dyDescent="0.2">
      <c r="A44" s="60">
        <v>13302</v>
      </c>
      <c r="B44" s="228" t="s">
        <v>690</v>
      </c>
      <c r="C44" s="154" t="s">
        <v>338</v>
      </c>
      <c r="D44" s="106">
        <v>143</v>
      </c>
      <c r="E44" s="90">
        <f t="shared" si="4"/>
        <v>17017000</v>
      </c>
      <c r="F44" s="85">
        <v>149</v>
      </c>
      <c r="G44" s="44">
        <f t="shared" si="5"/>
        <v>12367000</v>
      </c>
      <c r="H44" s="157">
        <v>74</v>
      </c>
      <c r="I44" s="90">
        <f t="shared" si="6"/>
        <v>8806000</v>
      </c>
      <c r="J44" s="91">
        <v>54</v>
      </c>
      <c r="K44" s="102">
        <f t="shared" si="7"/>
        <v>4482000</v>
      </c>
      <c r="L44" s="107"/>
      <c r="M44" s="90">
        <f t="shared" si="8"/>
        <v>0</v>
      </c>
      <c r="N44" s="86"/>
      <c r="O44" s="44">
        <f t="shared" si="9"/>
        <v>0</v>
      </c>
      <c r="P44" s="163">
        <v>69</v>
      </c>
      <c r="Q44" s="90">
        <f t="shared" si="10"/>
        <v>8211000</v>
      </c>
      <c r="R44" s="86">
        <v>5</v>
      </c>
      <c r="S44" s="102">
        <f t="shared" si="11"/>
        <v>415000</v>
      </c>
      <c r="T44" s="268">
        <v>58</v>
      </c>
      <c r="U44" s="87">
        <f t="shared" si="0"/>
        <v>6902000</v>
      </c>
      <c r="V44" s="87">
        <v>23</v>
      </c>
      <c r="W44" s="269">
        <f t="shared" si="1"/>
        <v>1909000</v>
      </c>
      <c r="X44" s="47">
        <f t="shared" si="2"/>
        <v>575</v>
      </c>
      <c r="Y44" s="31">
        <f t="shared" si="3"/>
        <v>60109000</v>
      </c>
    </row>
    <row r="45" spans="1:25" s="65" customFormat="1" x14ac:dyDescent="0.2">
      <c r="A45" s="60">
        <v>13303</v>
      </c>
      <c r="B45" s="228" t="s">
        <v>691</v>
      </c>
      <c r="C45" s="154" t="s">
        <v>339</v>
      </c>
      <c r="D45" s="106">
        <v>172</v>
      </c>
      <c r="E45" s="90">
        <f t="shared" si="4"/>
        <v>20468000</v>
      </c>
      <c r="F45" s="85">
        <v>156</v>
      </c>
      <c r="G45" s="44">
        <f t="shared" si="5"/>
        <v>12948000</v>
      </c>
      <c r="H45" s="157">
        <v>22</v>
      </c>
      <c r="I45" s="90">
        <f t="shared" si="6"/>
        <v>2618000</v>
      </c>
      <c r="J45" s="91">
        <v>14</v>
      </c>
      <c r="K45" s="102">
        <f t="shared" si="7"/>
        <v>1162000</v>
      </c>
      <c r="L45" s="107"/>
      <c r="M45" s="90">
        <f t="shared" si="8"/>
        <v>0</v>
      </c>
      <c r="N45" s="86"/>
      <c r="O45" s="44">
        <f t="shared" si="9"/>
        <v>0</v>
      </c>
      <c r="P45" s="163">
        <v>37</v>
      </c>
      <c r="Q45" s="90">
        <f t="shared" si="10"/>
        <v>4403000</v>
      </c>
      <c r="R45" s="86">
        <v>16</v>
      </c>
      <c r="S45" s="102">
        <f t="shared" si="11"/>
        <v>1328000</v>
      </c>
      <c r="T45" s="268">
        <v>61</v>
      </c>
      <c r="U45" s="87">
        <f t="shared" si="0"/>
        <v>7259000</v>
      </c>
      <c r="V45" s="87">
        <v>28</v>
      </c>
      <c r="W45" s="269">
        <f t="shared" si="1"/>
        <v>2324000</v>
      </c>
      <c r="X45" s="47">
        <f t="shared" si="2"/>
        <v>506</v>
      </c>
      <c r="Y45" s="31">
        <f t="shared" si="3"/>
        <v>52510000</v>
      </c>
    </row>
    <row r="46" spans="1:25" s="65" customFormat="1" x14ac:dyDescent="0.2">
      <c r="A46" s="60">
        <v>13401</v>
      </c>
      <c r="B46" s="228" t="s">
        <v>713</v>
      </c>
      <c r="C46" s="154" t="s">
        <v>340</v>
      </c>
      <c r="D46" s="106">
        <v>1667</v>
      </c>
      <c r="E46" s="90">
        <f t="shared" si="4"/>
        <v>198373000</v>
      </c>
      <c r="F46" s="85">
        <v>1121</v>
      </c>
      <c r="G46" s="44">
        <f t="shared" si="5"/>
        <v>93043000</v>
      </c>
      <c r="H46" s="157">
        <v>1262</v>
      </c>
      <c r="I46" s="90">
        <f t="shared" si="6"/>
        <v>150178000</v>
      </c>
      <c r="J46" s="91">
        <v>353</v>
      </c>
      <c r="K46" s="102">
        <f t="shared" si="7"/>
        <v>29299000</v>
      </c>
      <c r="L46" s="107"/>
      <c r="M46" s="90">
        <f t="shared" si="8"/>
        <v>0</v>
      </c>
      <c r="N46" s="86"/>
      <c r="O46" s="44">
        <f t="shared" si="9"/>
        <v>0</v>
      </c>
      <c r="P46" s="163">
        <v>392</v>
      </c>
      <c r="Q46" s="90">
        <f t="shared" si="10"/>
        <v>46648000</v>
      </c>
      <c r="R46" s="86">
        <v>21</v>
      </c>
      <c r="S46" s="102">
        <f t="shared" si="11"/>
        <v>1743000</v>
      </c>
      <c r="T46" s="268">
        <v>263</v>
      </c>
      <c r="U46" s="87">
        <f t="shared" si="0"/>
        <v>31297000</v>
      </c>
      <c r="V46" s="87">
        <v>169</v>
      </c>
      <c r="W46" s="269">
        <f t="shared" si="1"/>
        <v>14027000</v>
      </c>
      <c r="X46" s="47">
        <f t="shared" si="2"/>
        <v>5248</v>
      </c>
      <c r="Y46" s="31">
        <f t="shared" si="3"/>
        <v>564608000</v>
      </c>
    </row>
    <row r="47" spans="1:25" s="65" customFormat="1" x14ac:dyDescent="0.2">
      <c r="A47" s="60">
        <v>13402</v>
      </c>
      <c r="B47" s="228" t="s">
        <v>717</v>
      </c>
      <c r="C47" s="154" t="s">
        <v>341</v>
      </c>
      <c r="D47" s="106">
        <v>145</v>
      </c>
      <c r="E47" s="90">
        <f t="shared" si="4"/>
        <v>17255000</v>
      </c>
      <c r="F47" s="85">
        <v>114</v>
      </c>
      <c r="G47" s="44">
        <f t="shared" si="5"/>
        <v>9462000</v>
      </c>
      <c r="H47" s="157">
        <v>63</v>
      </c>
      <c r="I47" s="90">
        <f t="shared" si="6"/>
        <v>7497000</v>
      </c>
      <c r="J47" s="91">
        <v>51</v>
      </c>
      <c r="K47" s="102">
        <f t="shared" si="7"/>
        <v>4233000</v>
      </c>
      <c r="L47" s="107"/>
      <c r="M47" s="90">
        <f t="shared" si="8"/>
        <v>0</v>
      </c>
      <c r="N47" s="86"/>
      <c r="O47" s="44">
        <f t="shared" si="9"/>
        <v>0</v>
      </c>
      <c r="P47" s="163">
        <v>23</v>
      </c>
      <c r="Q47" s="90">
        <f t="shared" si="10"/>
        <v>2737000</v>
      </c>
      <c r="R47" s="86">
        <v>4</v>
      </c>
      <c r="S47" s="102">
        <f t="shared" si="11"/>
        <v>332000</v>
      </c>
      <c r="T47" s="268">
        <v>35</v>
      </c>
      <c r="U47" s="87">
        <f t="shared" si="0"/>
        <v>4165000</v>
      </c>
      <c r="V47" s="87">
        <v>35</v>
      </c>
      <c r="W47" s="269">
        <f t="shared" si="1"/>
        <v>2905000</v>
      </c>
      <c r="X47" s="47">
        <f t="shared" si="2"/>
        <v>470</v>
      </c>
      <c r="Y47" s="31">
        <f t="shared" si="3"/>
        <v>48586000</v>
      </c>
    </row>
    <row r="48" spans="1:25" s="65" customFormat="1" x14ac:dyDescent="0.2">
      <c r="A48" s="60">
        <v>13403</v>
      </c>
      <c r="B48" s="228" t="s">
        <v>715</v>
      </c>
      <c r="C48" s="154" t="s">
        <v>342</v>
      </c>
      <c r="D48" s="106">
        <v>531</v>
      </c>
      <c r="E48" s="90">
        <f t="shared" si="4"/>
        <v>63189000</v>
      </c>
      <c r="F48" s="85">
        <v>540</v>
      </c>
      <c r="G48" s="44">
        <f t="shared" si="5"/>
        <v>44820000</v>
      </c>
      <c r="H48" s="157">
        <v>222</v>
      </c>
      <c r="I48" s="90">
        <f t="shared" si="6"/>
        <v>26418000</v>
      </c>
      <c r="J48" s="91">
        <v>205</v>
      </c>
      <c r="K48" s="102">
        <f t="shared" si="7"/>
        <v>17015000</v>
      </c>
      <c r="L48" s="107"/>
      <c r="M48" s="90">
        <f t="shared" si="8"/>
        <v>0</v>
      </c>
      <c r="N48" s="86"/>
      <c r="O48" s="44">
        <f t="shared" si="9"/>
        <v>0</v>
      </c>
      <c r="P48" s="157">
        <v>24</v>
      </c>
      <c r="Q48" s="90">
        <f t="shared" si="10"/>
        <v>2856000</v>
      </c>
      <c r="R48" s="91">
        <v>0</v>
      </c>
      <c r="S48" s="102">
        <f t="shared" si="11"/>
        <v>0</v>
      </c>
      <c r="T48" s="268">
        <v>112</v>
      </c>
      <c r="U48" s="87">
        <f t="shared" si="0"/>
        <v>13328000</v>
      </c>
      <c r="V48" s="87">
        <v>47</v>
      </c>
      <c r="W48" s="269">
        <f t="shared" si="1"/>
        <v>3901000</v>
      </c>
      <c r="X48" s="47">
        <f t="shared" si="2"/>
        <v>1681</v>
      </c>
      <c r="Y48" s="31">
        <f t="shared" si="3"/>
        <v>171527000</v>
      </c>
    </row>
    <row r="49" spans="1:27" s="65" customFormat="1" x14ac:dyDescent="0.2">
      <c r="A49" s="60">
        <v>13404</v>
      </c>
      <c r="B49" s="228" t="s">
        <v>712</v>
      </c>
      <c r="C49" s="154" t="s">
        <v>343</v>
      </c>
      <c r="D49" s="106">
        <v>538</v>
      </c>
      <c r="E49" s="90">
        <f t="shared" si="4"/>
        <v>64022000</v>
      </c>
      <c r="F49" s="85">
        <v>393</v>
      </c>
      <c r="G49" s="44">
        <f t="shared" si="5"/>
        <v>32619000</v>
      </c>
      <c r="H49" s="157">
        <v>182</v>
      </c>
      <c r="I49" s="90">
        <f t="shared" si="6"/>
        <v>21658000</v>
      </c>
      <c r="J49" s="91">
        <v>138</v>
      </c>
      <c r="K49" s="102">
        <f t="shared" si="7"/>
        <v>11454000</v>
      </c>
      <c r="L49" s="107"/>
      <c r="M49" s="90">
        <f t="shared" si="8"/>
        <v>0</v>
      </c>
      <c r="N49" s="86"/>
      <c r="O49" s="44">
        <f t="shared" si="9"/>
        <v>0</v>
      </c>
      <c r="P49" s="163">
        <v>108</v>
      </c>
      <c r="Q49" s="90">
        <f t="shared" si="10"/>
        <v>12852000</v>
      </c>
      <c r="R49" s="86">
        <v>40</v>
      </c>
      <c r="S49" s="102">
        <f t="shared" si="11"/>
        <v>3320000</v>
      </c>
      <c r="T49" s="268">
        <v>77</v>
      </c>
      <c r="U49" s="87">
        <f t="shared" si="0"/>
        <v>9163000</v>
      </c>
      <c r="V49" s="87">
        <v>38</v>
      </c>
      <c r="W49" s="269">
        <f t="shared" si="1"/>
        <v>3154000</v>
      </c>
      <c r="X49" s="47">
        <f t="shared" si="2"/>
        <v>1514</v>
      </c>
      <c r="Y49" s="31">
        <f t="shared" si="3"/>
        <v>158242000</v>
      </c>
    </row>
    <row r="50" spans="1:27" s="65" customFormat="1" x14ac:dyDescent="0.2">
      <c r="A50" s="60">
        <v>13501</v>
      </c>
      <c r="B50" s="228" t="s">
        <v>714</v>
      </c>
      <c r="C50" s="154" t="s">
        <v>344</v>
      </c>
      <c r="D50" s="106">
        <v>427</v>
      </c>
      <c r="E50" s="90">
        <f t="shared" si="4"/>
        <v>50813000</v>
      </c>
      <c r="F50" s="85">
        <v>420</v>
      </c>
      <c r="G50" s="44">
        <f t="shared" si="5"/>
        <v>34860000</v>
      </c>
      <c r="H50" s="157">
        <v>133</v>
      </c>
      <c r="I50" s="90">
        <f t="shared" si="6"/>
        <v>15827000</v>
      </c>
      <c r="J50" s="91">
        <v>98</v>
      </c>
      <c r="K50" s="102">
        <f t="shared" si="7"/>
        <v>8134000</v>
      </c>
      <c r="L50" s="107"/>
      <c r="M50" s="90">
        <f t="shared" si="8"/>
        <v>0</v>
      </c>
      <c r="N50" s="86"/>
      <c r="O50" s="44">
        <f t="shared" si="9"/>
        <v>0</v>
      </c>
      <c r="P50" s="163">
        <v>74</v>
      </c>
      <c r="Q50" s="90">
        <f t="shared" si="10"/>
        <v>8806000</v>
      </c>
      <c r="R50" s="86">
        <v>5</v>
      </c>
      <c r="S50" s="102">
        <f t="shared" si="11"/>
        <v>415000</v>
      </c>
      <c r="T50" s="268">
        <v>131</v>
      </c>
      <c r="U50" s="87">
        <f t="shared" si="0"/>
        <v>15589000</v>
      </c>
      <c r="V50" s="87">
        <v>43</v>
      </c>
      <c r="W50" s="269">
        <f t="shared" si="1"/>
        <v>3569000</v>
      </c>
      <c r="X50" s="47">
        <f t="shared" si="2"/>
        <v>1331</v>
      </c>
      <c r="Y50" s="31">
        <f t="shared" si="3"/>
        <v>138013000</v>
      </c>
    </row>
    <row r="51" spans="1:27" s="65" customFormat="1" x14ac:dyDescent="0.2">
      <c r="A51" s="60">
        <v>13502</v>
      </c>
      <c r="B51" s="228" t="s">
        <v>723</v>
      </c>
      <c r="C51" s="154" t="s">
        <v>345</v>
      </c>
      <c r="D51" s="106">
        <v>257</v>
      </c>
      <c r="E51" s="90">
        <f t="shared" si="4"/>
        <v>30583000</v>
      </c>
      <c r="F51" s="85">
        <v>226</v>
      </c>
      <c r="G51" s="44">
        <f t="shared" si="5"/>
        <v>18758000</v>
      </c>
      <c r="H51" s="157">
        <v>180</v>
      </c>
      <c r="I51" s="90">
        <f t="shared" si="6"/>
        <v>21420000</v>
      </c>
      <c r="J51" s="91">
        <v>67</v>
      </c>
      <c r="K51" s="102">
        <f t="shared" si="7"/>
        <v>5561000</v>
      </c>
      <c r="L51" s="107"/>
      <c r="M51" s="90">
        <f t="shared" si="8"/>
        <v>0</v>
      </c>
      <c r="N51" s="86"/>
      <c r="O51" s="44">
        <f t="shared" si="9"/>
        <v>0</v>
      </c>
      <c r="P51" s="163">
        <v>73</v>
      </c>
      <c r="Q51" s="90">
        <f t="shared" si="10"/>
        <v>8687000</v>
      </c>
      <c r="R51" s="86">
        <v>21</v>
      </c>
      <c r="S51" s="102">
        <f t="shared" si="11"/>
        <v>1743000</v>
      </c>
      <c r="T51" s="268">
        <v>40</v>
      </c>
      <c r="U51" s="87">
        <f t="shared" si="0"/>
        <v>4760000</v>
      </c>
      <c r="V51" s="87">
        <v>31</v>
      </c>
      <c r="W51" s="269">
        <f t="shared" si="1"/>
        <v>2573000</v>
      </c>
      <c r="X51" s="47">
        <f t="shared" si="2"/>
        <v>895</v>
      </c>
      <c r="Y51" s="31">
        <f t="shared" si="3"/>
        <v>94085000</v>
      </c>
    </row>
    <row r="52" spans="1:27" s="65" customFormat="1" x14ac:dyDescent="0.2">
      <c r="A52" s="60">
        <v>13503</v>
      </c>
      <c r="B52" s="228" t="s">
        <v>722</v>
      </c>
      <c r="C52" s="154" t="s">
        <v>346</v>
      </c>
      <c r="D52" s="106">
        <v>290</v>
      </c>
      <c r="E52" s="90">
        <f t="shared" si="4"/>
        <v>34510000</v>
      </c>
      <c r="F52" s="85">
        <v>184</v>
      </c>
      <c r="G52" s="44">
        <f t="shared" si="5"/>
        <v>15272000</v>
      </c>
      <c r="H52" s="157">
        <v>160</v>
      </c>
      <c r="I52" s="90">
        <f t="shared" si="6"/>
        <v>19040000</v>
      </c>
      <c r="J52" s="91">
        <v>75</v>
      </c>
      <c r="K52" s="102">
        <f t="shared" si="7"/>
        <v>6225000</v>
      </c>
      <c r="L52" s="107"/>
      <c r="M52" s="90">
        <f t="shared" si="8"/>
        <v>0</v>
      </c>
      <c r="N52" s="86"/>
      <c r="O52" s="44">
        <f t="shared" si="9"/>
        <v>0</v>
      </c>
      <c r="P52" s="163">
        <v>78</v>
      </c>
      <c r="Q52" s="90">
        <f t="shared" si="10"/>
        <v>9282000</v>
      </c>
      <c r="R52" s="86">
        <v>6</v>
      </c>
      <c r="S52" s="102">
        <f t="shared" si="11"/>
        <v>498000</v>
      </c>
      <c r="T52" s="268">
        <v>82</v>
      </c>
      <c r="U52" s="87">
        <f t="shared" si="0"/>
        <v>9758000</v>
      </c>
      <c r="V52" s="87">
        <v>28</v>
      </c>
      <c r="W52" s="269">
        <f t="shared" si="1"/>
        <v>2324000</v>
      </c>
      <c r="X52" s="47">
        <f t="shared" si="2"/>
        <v>903</v>
      </c>
      <c r="Y52" s="31">
        <f t="shared" si="3"/>
        <v>96909000</v>
      </c>
    </row>
    <row r="53" spans="1:27" s="65" customFormat="1" x14ac:dyDescent="0.2">
      <c r="A53" s="60">
        <v>13504</v>
      </c>
      <c r="B53" s="228" t="s">
        <v>725</v>
      </c>
      <c r="C53" s="154" t="s">
        <v>347</v>
      </c>
      <c r="D53" s="106">
        <v>460</v>
      </c>
      <c r="E53" s="90">
        <f t="shared" si="4"/>
        <v>54740000</v>
      </c>
      <c r="F53" s="85">
        <v>328</v>
      </c>
      <c r="G53" s="44">
        <f t="shared" si="5"/>
        <v>27224000</v>
      </c>
      <c r="H53" s="157">
        <v>285</v>
      </c>
      <c r="I53" s="90">
        <f t="shared" si="6"/>
        <v>33915000</v>
      </c>
      <c r="J53" s="91">
        <v>189</v>
      </c>
      <c r="K53" s="102">
        <f t="shared" si="7"/>
        <v>15687000</v>
      </c>
      <c r="L53" s="107"/>
      <c r="M53" s="90">
        <f t="shared" si="8"/>
        <v>0</v>
      </c>
      <c r="N53" s="86"/>
      <c r="O53" s="44">
        <f t="shared" si="9"/>
        <v>0</v>
      </c>
      <c r="P53" s="163">
        <v>94</v>
      </c>
      <c r="Q53" s="90">
        <f t="shared" si="10"/>
        <v>11186000</v>
      </c>
      <c r="R53" s="86">
        <v>5</v>
      </c>
      <c r="S53" s="102">
        <f t="shared" si="11"/>
        <v>415000</v>
      </c>
      <c r="T53" s="268">
        <v>208</v>
      </c>
      <c r="U53" s="87">
        <f t="shared" si="0"/>
        <v>24752000</v>
      </c>
      <c r="V53" s="87">
        <v>39</v>
      </c>
      <c r="W53" s="269">
        <f t="shared" si="1"/>
        <v>3237000</v>
      </c>
      <c r="X53" s="47">
        <f t="shared" si="2"/>
        <v>1608</v>
      </c>
      <c r="Y53" s="31">
        <f t="shared" si="3"/>
        <v>171156000</v>
      </c>
    </row>
    <row r="54" spans="1:27" s="65" customFormat="1" x14ac:dyDescent="0.2">
      <c r="A54" s="60">
        <v>13505</v>
      </c>
      <c r="B54" s="228" t="s">
        <v>724</v>
      </c>
      <c r="C54" s="154" t="s">
        <v>348</v>
      </c>
      <c r="D54" s="106">
        <v>145</v>
      </c>
      <c r="E54" s="90">
        <f t="shared" si="4"/>
        <v>17255000</v>
      </c>
      <c r="F54" s="85">
        <v>122</v>
      </c>
      <c r="G54" s="44">
        <f t="shared" si="5"/>
        <v>10126000</v>
      </c>
      <c r="H54" s="157">
        <v>147</v>
      </c>
      <c r="I54" s="90">
        <f t="shared" si="6"/>
        <v>17493000</v>
      </c>
      <c r="J54" s="91">
        <v>110</v>
      </c>
      <c r="K54" s="102">
        <f t="shared" si="7"/>
        <v>9130000</v>
      </c>
      <c r="L54" s="107"/>
      <c r="M54" s="90">
        <f t="shared" si="8"/>
        <v>0</v>
      </c>
      <c r="N54" s="86"/>
      <c r="O54" s="44">
        <f t="shared" si="9"/>
        <v>0</v>
      </c>
      <c r="P54" s="163">
        <v>65</v>
      </c>
      <c r="Q54" s="90">
        <f t="shared" si="10"/>
        <v>7735000</v>
      </c>
      <c r="R54" s="86">
        <v>24</v>
      </c>
      <c r="S54" s="102">
        <f t="shared" si="11"/>
        <v>1992000</v>
      </c>
      <c r="T54" s="268"/>
      <c r="U54" s="87">
        <f t="shared" si="0"/>
        <v>0</v>
      </c>
      <c r="V54" s="87"/>
      <c r="W54" s="269">
        <f t="shared" si="1"/>
        <v>0</v>
      </c>
      <c r="X54" s="47">
        <f t="shared" si="2"/>
        <v>613</v>
      </c>
      <c r="Y54" s="31">
        <f t="shared" si="3"/>
        <v>63731000</v>
      </c>
    </row>
    <row r="55" spans="1:27" s="65" customFormat="1" x14ac:dyDescent="0.2">
      <c r="A55" s="60">
        <v>13601</v>
      </c>
      <c r="B55" s="228" t="s">
        <v>718</v>
      </c>
      <c r="C55" s="154" t="s">
        <v>349</v>
      </c>
      <c r="D55" s="106">
        <v>744</v>
      </c>
      <c r="E55" s="90">
        <f t="shared" si="4"/>
        <v>88536000</v>
      </c>
      <c r="F55" s="85">
        <v>654</v>
      </c>
      <c r="G55" s="44">
        <f t="shared" si="5"/>
        <v>54282000</v>
      </c>
      <c r="H55" s="157">
        <v>311</v>
      </c>
      <c r="I55" s="90">
        <f t="shared" si="6"/>
        <v>37009000</v>
      </c>
      <c r="J55" s="91">
        <v>291</v>
      </c>
      <c r="K55" s="102">
        <f t="shared" si="7"/>
        <v>24153000</v>
      </c>
      <c r="L55" s="89">
        <v>27</v>
      </c>
      <c r="M55" s="90">
        <f t="shared" si="8"/>
        <v>3213000</v>
      </c>
      <c r="N55" s="91">
        <v>6</v>
      </c>
      <c r="O55" s="44">
        <f t="shared" si="9"/>
        <v>498000</v>
      </c>
      <c r="P55" s="157">
        <v>155</v>
      </c>
      <c r="Q55" s="90">
        <f t="shared" si="10"/>
        <v>18445000</v>
      </c>
      <c r="R55" s="91">
        <v>42</v>
      </c>
      <c r="S55" s="102">
        <f t="shared" si="11"/>
        <v>3486000</v>
      </c>
      <c r="T55" s="268">
        <v>173</v>
      </c>
      <c r="U55" s="87">
        <f t="shared" si="0"/>
        <v>20587000</v>
      </c>
      <c r="V55" s="87">
        <v>39</v>
      </c>
      <c r="W55" s="269">
        <f t="shared" si="1"/>
        <v>3237000</v>
      </c>
      <c r="X55" s="47">
        <f t="shared" si="2"/>
        <v>2442</v>
      </c>
      <c r="Y55" s="31">
        <f t="shared" si="3"/>
        <v>253446000</v>
      </c>
    </row>
    <row r="56" spans="1:27" s="65" customFormat="1" x14ac:dyDescent="0.2">
      <c r="A56" s="60">
        <v>13602</v>
      </c>
      <c r="B56" s="228" t="s">
        <v>720</v>
      </c>
      <c r="C56" s="154" t="s">
        <v>350</v>
      </c>
      <c r="D56" s="106">
        <v>178</v>
      </c>
      <c r="E56" s="90">
        <f t="shared" si="4"/>
        <v>21182000</v>
      </c>
      <c r="F56" s="85">
        <v>172</v>
      </c>
      <c r="G56" s="44">
        <f t="shared" si="5"/>
        <v>14276000</v>
      </c>
      <c r="H56" s="157">
        <v>62</v>
      </c>
      <c r="I56" s="90">
        <f t="shared" si="6"/>
        <v>7378000</v>
      </c>
      <c r="J56" s="91">
        <v>43</v>
      </c>
      <c r="K56" s="102">
        <f t="shared" si="7"/>
        <v>3569000</v>
      </c>
      <c r="L56" s="107"/>
      <c r="M56" s="90">
        <f t="shared" si="8"/>
        <v>0</v>
      </c>
      <c r="N56" s="86"/>
      <c r="O56" s="44">
        <f t="shared" si="9"/>
        <v>0</v>
      </c>
      <c r="P56" s="163">
        <v>15</v>
      </c>
      <c r="Q56" s="90">
        <f t="shared" si="10"/>
        <v>1785000</v>
      </c>
      <c r="R56" s="86">
        <v>2</v>
      </c>
      <c r="S56" s="102">
        <f t="shared" si="11"/>
        <v>166000</v>
      </c>
      <c r="T56" s="268">
        <v>29</v>
      </c>
      <c r="U56" s="87">
        <f t="shared" si="0"/>
        <v>3451000</v>
      </c>
      <c r="V56" s="87">
        <v>13</v>
      </c>
      <c r="W56" s="269">
        <f t="shared" si="1"/>
        <v>1079000</v>
      </c>
      <c r="X56" s="47">
        <f t="shared" si="2"/>
        <v>514</v>
      </c>
      <c r="Y56" s="31">
        <f t="shared" si="3"/>
        <v>52886000</v>
      </c>
    </row>
    <row r="57" spans="1:27" s="65" customFormat="1" x14ac:dyDescent="0.2">
      <c r="A57" s="60">
        <v>13603</v>
      </c>
      <c r="B57" s="228" t="s">
        <v>711</v>
      </c>
      <c r="C57" s="154" t="s">
        <v>351</v>
      </c>
      <c r="D57" s="106">
        <v>204</v>
      </c>
      <c r="E57" s="90">
        <f t="shared" si="4"/>
        <v>24276000</v>
      </c>
      <c r="F57" s="85">
        <v>170</v>
      </c>
      <c r="G57" s="44">
        <f t="shared" si="5"/>
        <v>14110000</v>
      </c>
      <c r="H57" s="158"/>
      <c r="I57" s="90">
        <f t="shared" si="6"/>
        <v>0</v>
      </c>
      <c r="J57" s="133"/>
      <c r="K57" s="102">
        <f t="shared" si="7"/>
        <v>0</v>
      </c>
      <c r="L57" s="107"/>
      <c r="M57" s="90">
        <f t="shared" si="8"/>
        <v>0</v>
      </c>
      <c r="N57" s="86"/>
      <c r="O57" s="44">
        <f t="shared" si="9"/>
        <v>0</v>
      </c>
      <c r="P57" s="163">
        <v>54</v>
      </c>
      <c r="Q57" s="90">
        <f t="shared" si="10"/>
        <v>6426000</v>
      </c>
      <c r="R57" s="86">
        <v>17</v>
      </c>
      <c r="S57" s="102">
        <f t="shared" si="11"/>
        <v>1411000</v>
      </c>
      <c r="T57" s="268">
        <v>70</v>
      </c>
      <c r="U57" s="87">
        <f t="shared" si="0"/>
        <v>8330000</v>
      </c>
      <c r="V57" s="87">
        <v>19</v>
      </c>
      <c r="W57" s="269">
        <f t="shared" si="1"/>
        <v>1577000</v>
      </c>
      <c r="X57" s="47">
        <f t="shared" si="2"/>
        <v>534</v>
      </c>
      <c r="Y57" s="31">
        <f t="shared" si="3"/>
        <v>56130000</v>
      </c>
    </row>
    <row r="58" spans="1:27" s="65" customFormat="1" x14ac:dyDescent="0.2">
      <c r="A58" s="60">
        <v>13604</v>
      </c>
      <c r="B58" s="228" t="s">
        <v>721</v>
      </c>
      <c r="C58" s="154" t="s">
        <v>352</v>
      </c>
      <c r="D58" s="106">
        <v>166</v>
      </c>
      <c r="E58" s="90">
        <f t="shared" si="4"/>
        <v>19754000</v>
      </c>
      <c r="F58" s="85">
        <v>114</v>
      </c>
      <c r="G58" s="44">
        <f t="shared" si="5"/>
        <v>9462000</v>
      </c>
      <c r="H58" s="157">
        <v>63</v>
      </c>
      <c r="I58" s="90">
        <f t="shared" si="6"/>
        <v>7497000</v>
      </c>
      <c r="J58" s="91">
        <v>10</v>
      </c>
      <c r="K58" s="102">
        <f t="shared" si="7"/>
        <v>830000</v>
      </c>
      <c r="L58" s="107"/>
      <c r="M58" s="90">
        <f t="shared" si="8"/>
        <v>0</v>
      </c>
      <c r="N58" s="86"/>
      <c r="O58" s="44">
        <f t="shared" si="9"/>
        <v>0</v>
      </c>
      <c r="P58" s="163">
        <v>20</v>
      </c>
      <c r="Q58" s="90">
        <f t="shared" si="10"/>
        <v>2380000</v>
      </c>
      <c r="R58" s="86">
        <v>8</v>
      </c>
      <c r="S58" s="102">
        <f t="shared" si="11"/>
        <v>664000</v>
      </c>
      <c r="T58" s="268">
        <v>27</v>
      </c>
      <c r="U58" s="87">
        <f t="shared" si="0"/>
        <v>3213000</v>
      </c>
      <c r="V58" s="87">
        <v>18</v>
      </c>
      <c r="W58" s="269">
        <f t="shared" si="1"/>
        <v>1494000</v>
      </c>
      <c r="X58" s="47">
        <f t="shared" si="2"/>
        <v>426</v>
      </c>
      <c r="Y58" s="31">
        <f t="shared" si="3"/>
        <v>45294000</v>
      </c>
    </row>
    <row r="59" spans="1:27" s="65" customFormat="1" ht="13.5" thickBot="1" x14ac:dyDescent="0.25">
      <c r="A59" s="62">
        <v>13605</v>
      </c>
      <c r="B59" s="233" t="s">
        <v>719</v>
      </c>
      <c r="C59" s="155" t="s">
        <v>353</v>
      </c>
      <c r="D59" s="109">
        <v>111</v>
      </c>
      <c r="E59" s="160">
        <f t="shared" si="4"/>
        <v>13209000</v>
      </c>
      <c r="F59" s="111">
        <v>104</v>
      </c>
      <c r="G59" s="161">
        <f t="shared" si="5"/>
        <v>8632000</v>
      </c>
      <c r="H59" s="157">
        <v>41</v>
      </c>
      <c r="I59" s="90">
        <f t="shared" si="6"/>
        <v>4879000</v>
      </c>
      <c r="J59" s="91">
        <v>24</v>
      </c>
      <c r="K59" s="102">
        <f t="shared" si="7"/>
        <v>1992000</v>
      </c>
      <c r="L59" s="113"/>
      <c r="M59" s="160">
        <f t="shared" si="8"/>
        <v>0</v>
      </c>
      <c r="N59" s="114"/>
      <c r="O59" s="161">
        <f t="shared" si="9"/>
        <v>0</v>
      </c>
      <c r="P59" s="163">
        <v>19</v>
      </c>
      <c r="Q59" s="90">
        <f t="shared" si="10"/>
        <v>2261000</v>
      </c>
      <c r="R59" s="86">
        <v>7</v>
      </c>
      <c r="S59" s="102">
        <f t="shared" si="11"/>
        <v>581000</v>
      </c>
      <c r="T59" s="270">
        <v>21</v>
      </c>
      <c r="U59" s="271">
        <f t="shared" si="0"/>
        <v>2499000</v>
      </c>
      <c r="V59" s="271">
        <v>12</v>
      </c>
      <c r="W59" s="272">
        <f t="shared" si="1"/>
        <v>996000</v>
      </c>
      <c r="X59" s="47">
        <f t="shared" si="2"/>
        <v>339</v>
      </c>
      <c r="Y59" s="31">
        <f t="shared" si="3"/>
        <v>35049000</v>
      </c>
    </row>
    <row r="60" spans="1:27" s="65" customFormat="1" ht="18.75" customHeight="1" thickBot="1" x14ac:dyDescent="0.25">
      <c r="A60" s="332" t="s">
        <v>18</v>
      </c>
      <c r="B60" s="333"/>
      <c r="C60" s="334"/>
      <c r="D60" s="24">
        <f>SUM(D8:D59)</f>
        <v>24204</v>
      </c>
      <c r="E60" s="10">
        <f t="shared" ref="E60:Y60" si="12">SUM(E8:E59)</f>
        <v>2880276000</v>
      </c>
      <c r="F60" s="24">
        <f t="shared" si="12"/>
        <v>21739</v>
      </c>
      <c r="G60" s="9">
        <f t="shared" si="12"/>
        <v>1804337000</v>
      </c>
      <c r="H60" s="24">
        <f t="shared" si="12"/>
        <v>13367</v>
      </c>
      <c r="I60" s="10">
        <f t="shared" si="12"/>
        <v>1590673000</v>
      </c>
      <c r="J60" s="24">
        <f t="shared" si="12"/>
        <v>10602</v>
      </c>
      <c r="K60" s="10">
        <f t="shared" si="12"/>
        <v>879966000</v>
      </c>
      <c r="L60" s="24">
        <f t="shared" si="12"/>
        <v>205</v>
      </c>
      <c r="M60" s="10">
        <f t="shared" si="12"/>
        <v>24395000</v>
      </c>
      <c r="N60" s="24">
        <f t="shared" si="12"/>
        <v>52</v>
      </c>
      <c r="O60" s="9">
        <f t="shared" si="12"/>
        <v>4316000</v>
      </c>
      <c r="P60" s="24">
        <f t="shared" si="12"/>
        <v>5847</v>
      </c>
      <c r="Q60" s="10">
        <f t="shared" si="12"/>
        <v>695793000</v>
      </c>
      <c r="R60" s="24">
        <f t="shared" si="12"/>
        <v>922</v>
      </c>
      <c r="S60" s="9">
        <f t="shared" si="12"/>
        <v>76526000</v>
      </c>
      <c r="T60" s="24">
        <f t="shared" si="12"/>
        <v>7788</v>
      </c>
      <c r="U60" s="10">
        <f t="shared" si="12"/>
        <v>926772000</v>
      </c>
      <c r="V60" s="24">
        <f t="shared" si="12"/>
        <v>3440</v>
      </c>
      <c r="W60" s="9">
        <f t="shared" si="12"/>
        <v>285520000</v>
      </c>
      <c r="X60" s="224">
        <f t="shared" si="12"/>
        <v>88166</v>
      </c>
      <c r="Y60" s="24">
        <f t="shared" si="12"/>
        <v>9168574000</v>
      </c>
      <c r="Z60" s="37"/>
      <c r="AA60" s="37"/>
    </row>
    <row r="61" spans="1:27" s="65" customFormat="1" x14ac:dyDescent="0.2">
      <c r="A61" s="358"/>
      <c r="B61" s="358"/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</row>
    <row r="62" spans="1:27" ht="15" x14ac:dyDescent="0.25">
      <c r="C62" s="123"/>
      <c r="E62" s="19"/>
      <c r="G62" s="22"/>
      <c r="H62" s="22"/>
      <c r="I62" s="21"/>
    </row>
    <row r="63" spans="1:27" ht="15" x14ac:dyDescent="0.25">
      <c r="C63" s="123"/>
      <c r="E63" s="19"/>
      <c r="F63" s="42" t="s">
        <v>369</v>
      </c>
      <c r="G63" s="43">
        <v>119000</v>
      </c>
      <c r="H63" s="22"/>
      <c r="I63" s="21"/>
    </row>
    <row r="64" spans="1:27" ht="15" x14ac:dyDescent="0.25">
      <c r="C64" s="123"/>
      <c r="E64" s="19"/>
      <c r="F64" s="42" t="s">
        <v>370</v>
      </c>
      <c r="G64" s="43">
        <v>83000</v>
      </c>
      <c r="H64" s="22"/>
      <c r="I64" s="21"/>
    </row>
    <row r="65" spans="3:9" ht="15" x14ac:dyDescent="0.25">
      <c r="C65" s="123"/>
      <c r="E65" s="19"/>
      <c r="G65" s="22"/>
      <c r="H65" s="22"/>
      <c r="I65" s="21"/>
    </row>
    <row r="66" spans="3:9" ht="15" x14ac:dyDescent="0.25">
      <c r="C66" s="123"/>
      <c r="E66" s="19"/>
      <c r="G66" s="22"/>
      <c r="H66" s="22"/>
      <c r="I66" s="21"/>
    </row>
    <row r="67" spans="3:9" ht="15" x14ac:dyDescent="0.25">
      <c r="C67" s="123"/>
      <c r="E67" s="19"/>
      <c r="G67" s="22"/>
      <c r="H67" s="22"/>
      <c r="I67" s="21"/>
    </row>
    <row r="68" spans="3:9" ht="15" x14ac:dyDescent="0.25">
      <c r="C68" s="123"/>
      <c r="E68" s="19"/>
      <c r="G68" s="22"/>
      <c r="H68" s="22"/>
      <c r="I68" s="21"/>
    </row>
    <row r="69" spans="3:9" ht="15" x14ac:dyDescent="0.25">
      <c r="C69" s="123"/>
      <c r="E69" s="19"/>
      <c r="G69" s="22"/>
      <c r="H69" s="22"/>
      <c r="I69" s="21"/>
    </row>
    <row r="70" spans="3:9" ht="15" x14ac:dyDescent="0.25">
      <c r="C70" s="123"/>
      <c r="E70" s="19"/>
      <c r="G70" s="22"/>
      <c r="H70" s="22"/>
      <c r="I70" s="21"/>
    </row>
    <row r="71" spans="3:9" ht="15" x14ac:dyDescent="0.25">
      <c r="C71" s="123"/>
      <c r="E71" s="19"/>
      <c r="G71" s="22"/>
      <c r="H71" s="22"/>
      <c r="I71" s="21"/>
    </row>
    <row r="72" spans="3:9" ht="15" x14ac:dyDescent="0.25">
      <c r="C72" s="123"/>
      <c r="E72" s="19"/>
      <c r="G72" s="22"/>
      <c r="H72" s="22"/>
    </row>
    <row r="73" spans="3:9" ht="15" x14ac:dyDescent="0.25">
      <c r="C73" s="123"/>
      <c r="D73" s="18"/>
      <c r="E73" s="19"/>
      <c r="F73" s="19"/>
      <c r="G73" s="23"/>
      <c r="H73" s="22"/>
      <c r="I73" s="22"/>
    </row>
    <row r="74" spans="3:9" ht="15" x14ac:dyDescent="0.25">
      <c r="C74" s="123"/>
      <c r="D74" s="18"/>
      <c r="E74" s="19"/>
      <c r="F74" s="19"/>
      <c r="G74" s="23"/>
      <c r="H74" s="22"/>
      <c r="I74" s="22"/>
    </row>
    <row r="75" spans="3:9" ht="15" x14ac:dyDescent="0.25">
      <c r="C75" s="123"/>
      <c r="D75" s="18"/>
      <c r="E75" s="19"/>
      <c r="F75" s="19"/>
      <c r="G75" s="22"/>
      <c r="H75" s="22"/>
      <c r="I75" s="22"/>
    </row>
    <row r="76" spans="3:9" ht="15" x14ac:dyDescent="0.25">
      <c r="C76" s="123"/>
      <c r="D76" s="18"/>
      <c r="E76" s="19"/>
      <c r="F76" s="19"/>
      <c r="G76" s="22"/>
      <c r="H76" s="22"/>
      <c r="I76" s="22"/>
    </row>
    <row r="77" spans="3:9" ht="15" x14ac:dyDescent="0.25">
      <c r="C77" s="123"/>
      <c r="D77" s="18"/>
      <c r="E77" s="19"/>
      <c r="F77" s="19"/>
      <c r="G77" s="22"/>
      <c r="H77" s="22"/>
      <c r="I77" s="22"/>
    </row>
    <row r="78" spans="3:9" ht="15" x14ac:dyDescent="0.25">
      <c r="C78" s="123"/>
      <c r="D78" s="18"/>
      <c r="E78" s="19"/>
      <c r="F78" s="19"/>
      <c r="G78" s="22"/>
      <c r="H78" s="22"/>
      <c r="I78" s="22"/>
    </row>
    <row r="79" spans="3:9" ht="15" x14ac:dyDescent="0.25">
      <c r="C79" s="123"/>
      <c r="D79" s="18"/>
      <c r="E79" s="19"/>
      <c r="F79" s="19"/>
      <c r="G79" s="22"/>
      <c r="H79" s="22"/>
      <c r="I79" s="22"/>
    </row>
    <row r="80" spans="3:9" ht="15" x14ac:dyDescent="0.25">
      <c r="C80" s="123"/>
      <c r="D80" s="18"/>
      <c r="E80" s="19"/>
      <c r="F80" s="19"/>
      <c r="G80" s="22"/>
      <c r="H80" s="22"/>
      <c r="I80" s="22"/>
    </row>
    <row r="81" spans="3:9" ht="15" x14ac:dyDescent="0.25">
      <c r="C81" s="123"/>
      <c r="D81" s="18"/>
      <c r="E81" s="19"/>
      <c r="F81" s="19"/>
      <c r="G81" s="22"/>
      <c r="H81" s="22"/>
      <c r="I81" s="22"/>
    </row>
    <row r="82" spans="3:9" ht="15" x14ac:dyDescent="0.25">
      <c r="C82" s="123"/>
      <c r="D82" s="18"/>
      <c r="E82" s="19"/>
      <c r="F82" s="19"/>
      <c r="G82" s="23"/>
      <c r="H82" s="22"/>
      <c r="I82" s="22"/>
    </row>
    <row r="83" spans="3:9" ht="15" x14ac:dyDescent="0.25">
      <c r="C83" s="123"/>
      <c r="D83" s="18"/>
      <c r="E83" s="19"/>
      <c r="F83" s="19"/>
      <c r="G83" s="22"/>
      <c r="H83" s="22"/>
      <c r="I83" s="22"/>
    </row>
    <row r="84" spans="3:9" ht="15" x14ac:dyDescent="0.25">
      <c r="C84" s="123"/>
      <c r="D84" s="18"/>
      <c r="E84" s="19"/>
      <c r="F84" s="19"/>
      <c r="G84" s="22"/>
      <c r="H84" s="22"/>
      <c r="I84" s="22"/>
    </row>
    <row r="85" spans="3:9" ht="15" x14ac:dyDescent="0.25">
      <c r="C85" s="123"/>
      <c r="D85" s="18"/>
      <c r="E85" s="19"/>
      <c r="F85" s="19"/>
      <c r="G85" s="22"/>
      <c r="H85" s="22"/>
      <c r="I85" s="22"/>
    </row>
    <row r="86" spans="3:9" ht="15" x14ac:dyDescent="0.25">
      <c r="C86" s="123"/>
      <c r="D86" s="18"/>
      <c r="E86" s="19"/>
      <c r="F86" s="19"/>
      <c r="G86" s="22"/>
      <c r="H86" s="22"/>
      <c r="I86" s="22"/>
    </row>
    <row r="87" spans="3:9" ht="15" x14ac:dyDescent="0.25">
      <c r="C87" s="123"/>
      <c r="D87" s="18"/>
      <c r="E87" s="19"/>
      <c r="F87" s="19"/>
      <c r="G87" s="22"/>
      <c r="H87" s="22"/>
      <c r="I87" s="22"/>
    </row>
    <row r="88" spans="3:9" ht="15" x14ac:dyDescent="0.25">
      <c r="C88" s="123"/>
      <c r="D88" s="18"/>
      <c r="E88" s="19"/>
      <c r="F88" s="19"/>
      <c r="G88" s="22"/>
      <c r="H88" s="22"/>
      <c r="I88" s="22"/>
    </row>
    <row r="89" spans="3:9" ht="15" x14ac:dyDescent="0.25">
      <c r="C89" s="123"/>
      <c r="D89" s="18"/>
      <c r="E89" s="19"/>
      <c r="F89" s="19"/>
      <c r="G89" s="22"/>
      <c r="H89" s="22"/>
      <c r="I89" s="22"/>
    </row>
    <row r="90" spans="3:9" ht="15" x14ac:dyDescent="0.25">
      <c r="C90" s="123"/>
      <c r="D90" s="18"/>
      <c r="E90" s="19"/>
      <c r="F90" s="19"/>
      <c r="G90" s="22"/>
      <c r="H90" s="22"/>
      <c r="I90" s="22"/>
    </row>
    <row r="91" spans="3:9" ht="15" x14ac:dyDescent="0.25">
      <c r="C91" s="123"/>
      <c r="D91" s="18"/>
      <c r="E91" s="19"/>
      <c r="F91" s="19"/>
      <c r="G91" s="22"/>
      <c r="H91" s="22"/>
      <c r="I91" s="22"/>
    </row>
    <row r="92" spans="3:9" ht="15" x14ac:dyDescent="0.25">
      <c r="C92" s="123"/>
      <c r="D92" s="18"/>
      <c r="E92" s="19"/>
      <c r="F92" s="19"/>
      <c r="G92" s="22"/>
      <c r="H92" s="22"/>
      <c r="I92" s="22"/>
    </row>
    <row r="93" spans="3:9" ht="15" x14ac:dyDescent="0.25">
      <c r="C93" s="123"/>
      <c r="D93" s="18"/>
      <c r="E93" s="19"/>
      <c r="F93" s="19"/>
      <c r="G93" s="22"/>
      <c r="H93" s="22"/>
      <c r="I93" s="22"/>
    </row>
    <row r="94" spans="3:9" ht="15" x14ac:dyDescent="0.25">
      <c r="C94" s="123"/>
      <c r="D94" s="18"/>
      <c r="E94" s="19"/>
      <c r="F94" s="19"/>
      <c r="G94" s="22"/>
      <c r="H94" s="22"/>
      <c r="I94" s="22"/>
    </row>
    <row r="95" spans="3:9" ht="15" x14ac:dyDescent="0.25">
      <c r="C95" s="123"/>
      <c r="D95" s="18"/>
      <c r="E95" s="19"/>
      <c r="F95" s="19"/>
      <c r="G95" s="22"/>
      <c r="H95" s="22"/>
      <c r="I95" s="22"/>
    </row>
    <row r="96" spans="3:9" ht="15" x14ac:dyDescent="0.25">
      <c r="C96" s="123"/>
      <c r="D96" s="18"/>
      <c r="E96" s="19"/>
      <c r="F96" s="19"/>
      <c r="G96" s="22"/>
      <c r="H96" s="22"/>
      <c r="I96" s="22"/>
    </row>
    <row r="97" spans="3:9" ht="15" x14ac:dyDescent="0.25">
      <c r="C97" s="123"/>
      <c r="D97" s="18"/>
      <c r="E97" s="19"/>
      <c r="F97" s="19"/>
      <c r="G97" s="23"/>
      <c r="H97" s="22"/>
      <c r="I97" s="22"/>
    </row>
    <row r="98" spans="3:9" ht="15" x14ac:dyDescent="0.25">
      <c r="C98" s="123"/>
      <c r="D98" s="18"/>
      <c r="E98" s="19"/>
      <c r="F98" s="19"/>
      <c r="G98" s="22"/>
      <c r="H98" s="22"/>
      <c r="I98" s="22"/>
    </row>
    <row r="99" spans="3:9" ht="15" x14ac:dyDescent="0.25">
      <c r="C99" s="123"/>
      <c r="D99" s="18"/>
      <c r="E99" s="19"/>
      <c r="F99" s="19"/>
      <c r="G99" s="22"/>
      <c r="H99" s="22"/>
      <c r="I99" s="22"/>
    </row>
    <row r="100" spans="3:9" ht="15" x14ac:dyDescent="0.25">
      <c r="C100" s="123"/>
      <c r="D100" s="18"/>
      <c r="E100" s="19"/>
      <c r="F100" s="19"/>
      <c r="G100" s="22"/>
      <c r="H100" s="22"/>
      <c r="I100" s="22"/>
    </row>
    <row r="101" spans="3:9" ht="15" x14ac:dyDescent="0.25">
      <c r="C101" s="123"/>
      <c r="D101" s="18"/>
      <c r="E101" s="19"/>
      <c r="F101" s="19"/>
      <c r="G101" s="22"/>
      <c r="H101" s="22"/>
      <c r="I101" s="22"/>
    </row>
    <row r="102" spans="3:9" ht="15" x14ac:dyDescent="0.25">
      <c r="C102" s="123"/>
      <c r="D102" s="18"/>
      <c r="E102" s="19"/>
      <c r="F102" s="19"/>
      <c r="G102" s="22"/>
      <c r="H102" s="22"/>
      <c r="I102" s="22"/>
    </row>
    <row r="103" spans="3:9" ht="15" x14ac:dyDescent="0.25">
      <c r="C103" s="123"/>
      <c r="D103" s="18"/>
      <c r="E103" s="19"/>
      <c r="F103" s="19"/>
      <c r="G103" s="22"/>
      <c r="H103" s="22"/>
      <c r="I103" s="22"/>
    </row>
    <row r="104" spans="3:9" ht="15" x14ac:dyDescent="0.25">
      <c r="C104" s="123"/>
      <c r="D104" s="18"/>
      <c r="E104" s="19"/>
      <c r="F104" s="19"/>
      <c r="G104" s="22"/>
      <c r="H104" s="22"/>
      <c r="I104" s="22"/>
    </row>
    <row r="105" spans="3:9" ht="15" x14ac:dyDescent="0.25">
      <c r="C105" s="123"/>
      <c r="D105" s="18"/>
      <c r="E105" s="19"/>
      <c r="F105" s="19"/>
      <c r="G105" s="22"/>
      <c r="H105" s="22"/>
      <c r="I105" s="22"/>
    </row>
    <row r="106" spans="3:9" ht="15" x14ac:dyDescent="0.25">
      <c r="C106" s="123"/>
      <c r="D106" s="18"/>
      <c r="E106" s="19"/>
      <c r="F106" s="19"/>
      <c r="G106" s="22"/>
      <c r="H106" s="22"/>
      <c r="I106" s="22"/>
    </row>
    <row r="107" spans="3:9" ht="15" x14ac:dyDescent="0.25">
      <c r="C107" s="123"/>
      <c r="D107" s="18"/>
      <c r="E107" s="19"/>
      <c r="F107" s="19"/>
      <c r="G107" s="22"/>
      <c r="H107" s="22"/>
      <c r="I107" s="22"/>
    </row>
    <row r="108" spans="3:9" ht="15" x14ac:dyDescent="0.25">
      <c r="C108" s="123"/>
      <c r="D108" s="18"/>
      <c r="E108" s="19"/>
      <c r="F108" s="19"/>
      <c r="G108" s="22"/>
      <c r="H108" s="22"/>
      <c r="I108" s="22"/>
    </row>
    <row r="109" spans="3:9" ht="15" x14ac:dyDescent="0.25">
      <c r="C109" s="123"/>
      <c r="D109" s="18"/>
      <c r="E109" s="19"/>
      <c r="F109" s="19"/>
      <c r="G109" s="23"/>
      <c r="H109" s="22"/>
      <c r="I109" s="22"/>
    </row>
    <row r="110" spans="3:9" ht="15" x14ac:dyDescent="0.25">
      <c r="C110" s="123"/>
      <c r="D110" s="18"/>
      <c r="E110" s="19"/>
      <c r="F110" s="19"/>
      <c r="G110" s="22"/>
      <c r="H110" s="22"/>
      <c r="I110" s="22"/>
    </row>
    <row r="111" spans="3:9" ht="15" x14ac:dyDescent="0.25">
      <c r="C111" s="123"/>
      <c r="D111" s="18"/>
      <c r="E111" s="19"/>
      <c r="F111" s="19"/>
      <c r="G111" s="22"/>
      <c r="H111" s="22"/>
      <c r="I111" s="22"/>
    </row>
    <row r="112" spans="3:9" ht="15" x14ac:dyDescent="0.25">
      <c r="C112" s="123"/>
      <c r="D112" s="18"/>
      <c r="E112" s="19"/>
      <c r="F112" s="19"/>
      <c r="G112" s="22"/>
      <c r="H112" s="22"/>
      <c r="I112" s="22"/>
    </row>
    <row r="113" spans="3:9" ht="15" x14ac:dyDescent="0.25">
      <c r="C113" s="123"/>
      <c r="D113" s="18"/>
      <c r="E113" s="19"/>
      <c r="F113" s="19"/>
      <c r="G113" s="22"/>
      <c r="H113" s="22"/>
      <c r="I113" s="22"/>
    </row>
    <row r="114" spans="3:9" ht="15" x14ac:dyDescent="0.25">
      <c r="G114" s="20"/>
    </row>
    <row r="115" spans="3:9" ht="15" x14ac:dyDescent="0.25">
      <c r="G115" s="20"/>
    </row>
    <row r="116" spans="3:9" ht="15" x14ac:dyDescent="0.25">
      <c r="G116" s="20"/>
    </row>
    <row r="117" spans="3:9" ht="15" x14ac:dyDescent="0.25">
      <c r="G117" s="20"/>
    </row>
    <row r="118" spans="3:9" ht="15" x14ac:dyDescent="0.25">
      <c r="G118" s="20"/>
    </row>
    <row r="119" spans="3:9" ht="15" x14ac:dyDescent="0.25">
      <c r="G119" s="20"/>
    </row>
    <row r="120" spans="3:9" ht="15" x14ac:dyDescent="0.25">
      <c r="G120" s="20"/>
    </row>
    <row r="121" spans="3:9" ht="15" x14ac:dyDescent="0.25">
      <c r="G121" s="20"/>
    </row>
    <row r="122" spans="3:9" ht="15" x14ac:dyDescent="0.25">
      <c r="G122" s="20"/>
    </row>
    <row r="123" spans="3:9" ht="15" x14ac:dyDescent="0.25">
      <c r="G123" s="20"/>
    </row>
    <row r="124" spans="3:9" ht="15" x14ac:dyDescent="0.25">
      <c r="G124" s="20"/>
    </row>
    <row r="125" spans="3:9" ht="15" x14ac:dyDescent="0.25">
      <c r="G125" s="20"/>
    </row>
    <row r="126" spans="3:9" ht="15" x14ac:dyDescent="0.25">
      <c r="G126" s="20"/>
    </row>
    <row r="127" spans="3:9" ht="15" x14ac:dyDescent="0.25">
      <c r="G127" s="20"/>
    </row>
    <row r="128" spans="3:9" ht="15" x14ac:dyDescent="0.25">
      <c r="G128" s="20"/>
    </row>
    <row r="129" spans="7:7" ht="15" x14ac:dyDescent="0.25">
      <c r="G129" s="20"/>
    </row>
  </sheetData>
  <mergeCells count="14">
    <mergeCell ref="A61:Y61"/>
    <mergeCell ref="A60:C60"/>
    <mergeCell ref="A1:Y1"/>
    <mergeCell ref="A2:Y2"/>
    <mergeCell ref="A4:Y4"/>
    <mergeCell ref="A6:A7"/>
    <mergeCell ref="C6:C7"/>
    <mergeCell ref="D6:G6"/>
    <mergeCell ref="H6:K6"/>
    <mergeCell ref="L6:O6"/>
    <mergeCell ref="P6:S6"/>
    <mergeCell ref="X6:Y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opLeftCell="E5" zoomScale="95" zoomScaleNormal="95" workbookViewId="0">
      <selection activeCell="T23" sqref="T23:U37"/>
    </sheetView>
  </sheetViews>
  <sheetFormatPr baseColWidth="10" defaultRowHeight="12.75" x14ac:dyDescent="0.2"/>
  <cols>
    <col min="2" max="2" width="13.5703125" customWidth="1"/>
    <col min="5" max="5" width="14.42578125" customWidth="1"/>
    <col min="7" max="7" width="12.42578125" bestFit="1" customWidth="1"/>
    <col min="9" max="9" width="12.42578125" bestFit="1" customWidth="1"/>
    <col min="11" max="11" width="12.42578125" bestFit="1" customWidth="1"/>
    <col min="17" max="17" width="12.42578125" bestFit="1" customWidth="1"/>
    <col min="21" max="21" width="14" customWidth="1"/>
    <col min="23" max="23" width="14.140625" customWidth="1"/>
    <col min="25" max="25" width="13.5703125" bestFit="1" customWidth="1"/>
  </cols>
  <sheetData>
    <row r="1" spans="1:36" ht="18" x14ac:dyDescent="0.25">
      <c r="A1" s="338" t="str">
        <f>NACIONAL!A1</f>
        <v>BONO DE VACACIONES 2018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36" ht="18" x14ac:dyDescent="0.25">
      <c r="A2" s="338" t="str">
        <f>NACIONAL!A2</f>
        <v>Ley Nº 21.126 Artículo 25º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3" spans="1:36" x14ac:dyDescent="0.2">
      <c r="A3" s="51"/>
      <c r="B3" s="51"/>
      <c r="C3" s="51"/>
    </row>
    <row r="4" spans="1:36" ht="18" x14ac:dyDescent="0.25">
      <c r="A4" s="338" t="s">
        <v>395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1:36" ht="13.5" thickBot="1" x14ac:dyDescent="0.25">
      <c r="A5" s="51"/>
      <c r="B5" s="51"/>
      <c r="C5" s="51"/>
    </row>
    <row r="6" spans="1:36" ht="15.75" customHeight="1" thickBot="1" x14ac:dyDescent="0.25">
      <c r="A6" s="341" t="s">
        <v>0</v>
      </c>
      <c r="B6" s="352" t="s">
        <v>405</v>
      </c>
      <c r="C6" s="343" t="s">
        <v>1</v>
      </c>
      <c r="D6" s="335" t="s">
        <v>2</v>
      </c>
      <c r="E6" s="336"/>
      <c r="F6" s="336"/>
      <c r="G6" s="337"/>
      <c r="H6" s="335" t="s">
        <v>3</v>
      </c>
      <c r="I6" s="336"/>
      <c r="J6" s="336"/>
      <c r="K6" s="337"/>
      <c r="L6" s="335" t="s">
        <v>4</v>
      </c>
      <c r="M6" s="336"/>
      <c r="N6" s="336"/>
      <c r="O6" s="337"/>
      <c r="P6" s="335" t="s">
        <v>5</v>
      </c>
      <c r="Q6" s="336"/>
      <c r="R6" s="336"/>
      <c r="S6" s="337"/>
      <c r="T6" s="345" t="s">
        <v>733</v>
      </c>
      <c r="U6" s="346"/>
      <c r="V6" s="346"/>
      <c r="W6" s="347"/>
      <c r="X6" s="339" t="s">
        <v>355</v>
      </c>
      <c r="Y6" s="340"/>
    </row>
    <row r="7" spans="1:36" s="65" customFormat="1" ht="95.25" customHeight="1" thickBot="1" x14ac:dyDescent="0.25">
      <c r="A7" s="342"/>
      <c r="B7" s="353"/>
      <c r="C7" s="344"/>
      <c r="D7" s="167" t="str">
        <f>NACIONAL!C7</f>
        <v>Pers. Remun Liq. &lt;= a $ 752.209 Noviembre</v>
      </c>
      <c r="E7" s="168" t="str">
        <f>NACIONAL!D7</f>
        <v>Monto Bono Vacaciones $ 119.000</v>
      </c>
      <c r="F7" s="168" t="str">
        <f>NACIONAL!E7</f>
        <v>Pers. Remun Liq. &gt; a $ 752.209 y Rem Bruta &lt;= $ 2.490.923</v>
      </c>
      <c r="G7" s="169" t="str">
        <f>NACIONAL!F7</f>
        <v>Monto Bono Vacaciones $ 83.000</v>
      </c>
      <c r="H7" s="167" t="str">
        <f>NACIONAL!G7</f>
        <v>Pers. Remun Liq. &lt;= a $ 752.209 Noviembre</v>
      </c>
      <c r="I7" s="168" t="str">
        <f>NACIONAL!H7</f>
        <v>Monto Bono Vacaciones $ 119.000</v>
      </c>
      <c r="J7" s="168" t="str">
        <f>NACIONAL!I7</f>
        <v>Pers. Remun Liq. &gt; a $ 752.209 y Rem Bruta &lt;= $ 2.490.923</v>
      </c>
      <c r="K7" s="169" t="str">
        <f>NACIONAL!J7</f>
        <v>Monto Bono Vacaciones $ 83.000</v>
      </c>
      <c r="L7" s="167" t="str">
        <f>NACIONAL!K7</f>
        <v>Pers. Remun Liq. &lt;= a $ 752.209 Noviembre</v>
      </c>
      <c r="M7" s="168" t="str">
        <f>NACIONAL!L7</f>
        <v>Monto Bono Vacaciones $ 119.000</v>
      </c>
      <c r="N7" s="168" t="str">
        <f>NACIONAL!M7</f>
        <v>Pers. Remun Liq. &gt; a $ 752.209 y Rem Bruta &lt;= $ 2.490.923</v>
      </c>
      <c r="O7" s="169" t="str">
        <f>NACIONAL!N7</f>
        <v>Monto Bono Vacaciones $ 83.000</v>
      </c>
      <c r="P7" s="167" t="str">
        <f>NACIONAL!O7</f>
        <v>Pers. Remun Liq. &lt;= a $ 752.209 Noviembre</v>
      </c>
      <c r="Q7" s="168" t="str">
        <f>NACIONAL!P7</f>
        <v>Monto Bono Vacaciones $ 119.000</v>
      </c>
      <c r="R7" s="168" t="str">
        <f>NACIONAL!Q7</f>
        <v>Pers. Remun Liq. &gt; a $ 752.209 y Rem Bruta &lt;= $ 2.490.923</v>
      </c>
      <c r="S7" s="169" t="str">
        <f>NACIONAL!R7</f>
        <v>Monto Bono Vacaciones $ 83.000</v>
      </c>
      <c r="T7" s="169" t="str">
        <f>NACIONAL!S7</f>
        <v>Pers. Remun Liq. &lt;= a $ 752.209 Noviembre</v>
      </c>
      <c r="U7" s="169" t="str">
        <f>NACIONAL!T7</f>
        <v>Monto Bono Vacaciones $ 119.000</v>
      </c>
      <c r="V7" s="169" t="str">
        <f>NACIONAL!U7</f>
        <v>Pers. Remun Liq. &gt; a $ 752.209 y Rem Bruta &lt;= $ 2.490.923</v>
      </c>
      <c r="W7" s="169" t="str">
        <f>NACIONAL!V7</f>
        <v>Monto Bono Vacaciones $ 83.000</v>
      </c>
      <c r="X7" s="56" t="s">
        <v>6</v>
      </c>
      <c r="Y7" s="57" t="s">
        <v>368</v>
      </c>
    </row>
    <row r="8" spans="1:36" s="65" customFormat="1" x14ac:dyDescent="0.2">
      <c r="A8" s="58">
        <v>10101</v>
      </c>
      <c r="B8" s="58">
        <v>14101</v>
      </c>
      <c r="C8" s="118" t="s">
        <v>240</v>
      </c>
      <c r="D8" s="149">
        <v>1090</v>
      </c>
      <c r="E8" s="92">
        <f>D8*$F$24</f>
        <v>129710000</v>
      </c>
      <c r="F8" s="149">
        <v>1017</v>
      </c>
      <c r="G8" s="101">
        <f>F8*$F$25</f>
        <v>84411000</v>
      </c>
      <c r="H8" s="149">
        <v>275</v>
      </c>
      <c r="I8" s="92">
        <f>H8*$F$24</f>
        <v>32725000</v>
      </c>
      <c r="J8" s="149">
        <v>252</v>
      </c>
      <c r="K8" s="101">
        <f>J8*$F$25</f>
        <v>20916000</v>
      </c>
      <c r="L8" s="150">
        <v>24</v>
      </c>
      <c r="M8" s="92">
        <f>L8*$F$24</f>
        <v>2856000</v>
      </c>
      <c r="N8" s="150">
        <v>1</v>
      </c>
      <c r="O8" s="101">
        <f>N8*$F$25</f>
        <v>83000</v>
      </c>
      <c r="P8" s="151">
        <v>202</v>
      </c>
      <c r="Q8" s="92">
        <f>P8*$F$24</f>
        <v>24038000</v>
      </c>
      <c r="R8" s="151">
        <v>72</v>
      </c>
      <c r="S8" s="273">
        <f>R8*$F$25</f>
        <v>5976000</v>
      </c>
      <c r="T8" s="274">
        <v>134</v>
      </c>
      <c r="U8" s="275">
        <f>T8*$F$24</f>
        <v>15946000</v>
      </c>
      <c r="V8" s="275">
        <v>191</v>
      </c>
      <c r="W8" s="276">
        <f>V8*$F$25</f>
        <v>15853000</v>
      </c>
      <c r="X8" s="47">
        <f>D8+F8+H8+J8+L8+N8+P8+R8+T8+V8</f>
        <v>3258</v>
      </c>
      <c r="Y8" s="31">
        <f>E8+G8+I8+K8+M8+O8+Q8+S8+U8+W8</f>
        <v>332514000</v>
      </c>
      <c r="Z8" s="73"/>
      <c r="AD8" s="73"/>
      <c r="AF8" s="73"/>
      <c r="AG8" s="73"/>
      <c r="AI8" s="73"/>
      <c r="AJ8" s="73"/>
    </row>
    <row r="9" spans="1:36" s="65" customFormat="1" x14ac:dyDescent="0.2">
      <c r="A9" s="60">
        <v>10102</v>
      </c>
      <c r="B9" s="60">
        <v>14106</v>
      </c>
      <c r="C9" s="77" t="s">
        <v>241</v>
      </c>
      <c r="D9" s="85">
        <v>164</v>
      </c>
      <c r="E9" s="92">
        <f t="shared" ref="E9:E19" si="0">D9*$F$24</f>
        <v>19516000</v>
      </c>
      <c r="F9" s="85">
        <v>130</v>
      </c>
      <c r="G9" s="101">
        <f t="shared" ref="G9:G19" si="1">F9*$F$25</f>
        <v>10790000</v>
      </c>
      <c r="H9" s="85">
        <v>76</v>
      </c>
      <c r="I9" s="92">
        <f t="shared" ref="I9:I19" si="2">H9*$F$24</f>
        <v>9044000</v>
      </c>
      <c r="J9" s="85">
        <v>63</v>
      </c>
      <c r="K9" s="101">
        <f t="shared" ref="K9:K19" si="3">J9*$F$25</f>
        <v>5229000</v>
      </c>
      <c r="L9" s="86"/>
      <c r="M9" s="92">
        <f t="shared" ref="M9:M19" si="4">L9*$F$24</f>
        <v>0</v>
      </c>
      <c r="N9" s="86"/>
      <c r="O9" s="101">
        <f t="shared" ref="O9:O19" si="5">N9*$F$25</f>
        <v>0</v>
      </c>
      <c r="P9" s="86">
        <v>42</v>
      </c>
      <c r="Q9" s="92">
        <f t="shared" ref="Q9:Q19" si="6">P9*$F$24</f>
        <v>4998000</v>
      </c>
      <c r="R9" s="86">
        <v>7</v>
      </c>
      <c r="S9" s="273">
        <f t="shared" ref="S9:S19" si="7">R9*$F$25</f>
        <v>581000</v>
      </c>
      <c r="T9" s="268">
        <v>38</v>
      </c>
      <c r="U9" s="87">
        <f t="shared" ref="U9:U19" si="8">T9*$F$24</f>
        <v>4522000</v>
      </c>
      <c r="V9" s="87">
        <v>20</v>
      </c>
      <c r="W9" s="269">
        <f t="shared" ref="W9:W19" si="9">V9*$F$25</f>
        <v>1660000</v>
      </c>
      <c r="X9" s="47">
        <f t="shared" ref="X9:X19" si="10">D9+F9+H9+J9+L9+N9+P9+R9+T9+V9</f>
        <v>540</v>
      </c>
      <c r="Y9" s="31">
        <f t="shared" ref="Y9:Y19" si="11">E9+G9+I9+K9+M9+O9+Q9+S9+U9+W9</f>
        <v>56340000</v>
      </c>
      <c r="Z9" s="73"/>
      <c r="AD9" s="73"/>
      <c r="AF9" s="73"/>
      <c r="AG9" s="73"/>
      <c r="AI9" s="73"/>
      <c r="AJ9" s="73"/>
    </row>
    <row r="10" spans="1:36" s="65" customFormat="1" x14ac:dyDescent="0.2">
      <c r="A10" s="60">
        <v>10103</v>
      </c>
      <c r="B10" s="60">
        <v>14103</v>
      </c>
      <c r="C10" s="77" t="s">
        <v>242</v>
      </c>
      <c r="D10" s="85">
        <v>120</v>
      </c>
      <c r="E10" s="92">
        <f t="shared" si="0"/>
        <v>14280000</v>
      </c>
      <c r="F10" s="85">
        <v>122</v>
      </c>
      <c r="G10" s="101">
        <f t="shared" si="1"/>
        <v>10126000</v>
      </c>
      <c r="H10" s="85">
        <v>38</v>
      </c>
      <c r="I10" s="92">
        <f t="shared" si="2"/>
        <v>4522000</v>
      </c>
      <c r="J10" s="85">
        <v>26</v>
      </c>
      <c r="K10" s="101">
        <f t="shared" si="3"/>
        <v>2158000</v>
      </c>
      <c r="L10" s="86"/>
      <c r="M10" s="92">
        <f t="shared" si="4"/>
        <v>0</v>
      </c>
      <c r="N10" s="86"/>
      <c r="O10" s="101">
        <f t="shared" si="5"/>
        <v>0</v>
      </c>
      <c r="P10" s="86">
        <v>13</v>
      </c>
      <c r="Q10" s="92">
        <f t="shared" si="6"/>
        <v>1547000</v>
      </c>
      <c r="R10" s="86">
        <v>4</v>
      </c>
      <c r="S10" s="273">
        <f t="shared" si="7"/>
        <v>332000</v>
      </c>
      <c r="T10" s="268">
        <v>32</v>
      </c>
      <c r="U10" s="87">
        <f t="shared" si="8"/>
        <v>3808000</v>
      </c>
      <c r="V10" s="87">
        <v>28</v>
      </c>
      <c r="W10" s="269">
        <f t="shared" si="9"/>
        <v>2324000</v>
      </c>
      <c r="X10" s="47">
        <f t="shared" si="10"/>
        <v>383</v>
      </c>
      <c r="Y10" s="31">
        <f t="shared" si="11"/>
        <v>39097000</v>
      </c>
      <c r="Z10" s="73"/>
      <c r="AD10" s="73"/>
      <c r="AF10" s="73"/>
      <c r="AG10" s="73"/>
      <c r="AI10" s="73"/>
      <c r="AJ10" s="73"/>
    </row>
    <row r="11" spans="1:36" s="65" customFormat="1" x14ac:dyDescent="0.2">
      <c r="A11" s="60">
        <v>10104</v>
      </c>
      <c r="B11" s="60">
        <v>14104</v>
      </c>
      <c r="C11" s="77" t="s">
        <v>243</v>
      </c>
      <c r="D11" s="85">
        <v>211</v>
      </c>
      <c r="E11" s="92">
        <f t="shared" si="0"/>
        <v>25109000</v>
      </c>
      <c r="F11" s="85">
        <v>244</v>
      </c>
      <c r="G11" s="101">
        <f t="shared" si="1"/>
        <v>20252000</v>
      </c>
      <c r="H11" s="85">
        <v>72</v>
      </c>
      <c r="I11" s="92">
        <f t="shared" si="2"/>
        <v>8568000</v>
      </c>
      <c r="J11" s="85">
        <v>55</v>
      </c>
      <c r="K11" s="101">
        <f t="shared" si="3"/>
        <v>4565000</v>
      </c>
      <c r="L11" s="86"/>
      <c r="M11" s="92">
        <f t="shared" si="4"/>
        <v>0</v>
      </c>
      <c r="N11" s="86"/>
      <c r="O11" s="101">
        <f t="shared" si="5"/>
        <v>0</v>
      </c>
      <c r="P11" s="86"/>
      <c r="Q11" s="92">
        <f t="shared" si="6"/>
        <v>0</v>
      </c>
      <c r="R11" s="86"/>
      <c r="S11" s="273">
        <f t="shared" si="7"/>
        <v>0</v>
      </c>
      <c r="T11" s="268">
        <v>46</v>
      </c>
      <c r="U11" s="87">
        <f t="shared" si="8"/>
        <v>5474000</v>
      </c>
      <c r="V11" s="87">
        <v>23</v>
      </c>
      <c r="W11" s="269">
        <f t="shared" si="9"/>
        <v>1909000</v>
      </c>
      <c r="X11" s="47">
        <f t="shared" si="10"/>
        <v>651</v>
      </c>
      <c r="Y11" s="31">
        <f t="shared" si="11"/>
        <v>65877000</v>
      </c>
      <c r="Z11" s="73"/>
      <c r="AD11" s="73"/>
      <c r="AF11" s="73"/>
      <c r="AG11" s="73"/>
      <c r="AI11" s="73"/>
      <c r="AJ11" s="73"/>
    </row>
    <row r="12" spans="1:36" s="65" customFormat="1" x14ac:dyDescent="0.2">
      <c r="A12" s="60">
        <v>10105</v>
      </c>
      <c r="B12" s="60">
        <v>14202</v>
      </c>
      <c r="C12" s="77" t="s">
        <v>244</v>
      </c>
      <c r="D12" s="85">
        <v>170</v>
      </c>
      <c r="E12" s="92">
        <f t="shared" si="0"/>
        <v>20230000</v>
      </c>
      <c r="F12" s="85">
        <v>160</v>
      </c>
      <c r="G12" s="101">
        <f t="shared" si="1"/>
        <v>13280000</v>
      </c>
      <c r="H12" s="85">
        <v>93</v>
      </c>
      <c r="I12" s="92">
        <f t="shared" si="2"/>
        <v>11067000</v>
      </c>
      <c r="J12" s="85">
        <v>47</v>
      </c>
      <c r="K12" s="101">
        <f t="shared" si="3"/>
        <v>3901000</v>
      </c>
      <c r="L12" s="86"/>
      <c r="M12" s="92">
        <f t="shared" si="4"/>
        <v>0</v>
      </c>
      <c r="N12" s="86"/>
      <c r="O12" s="101">
        <f t="shared" si="5"/>
        <v>0</v>
      </c>
      <c r="P12" s="86">
        <v>22</v>
      </c>
      <c r="Q12" s="92">
        <f t="shared" si="6"/>
        <v>2618000</v>
      </c>
      <c r="R12" s="86">
        <v>3</v>
      </c>
      <c r="S12" s="273">
        <f t="shared" si="7"/>
        <v>249000</v>
      </c>
      <c r="T12" s="268">
        <v>37</v>
      </c>
      <c r="U12" s="87">
        <f t="shared" si="8"/>
        <v>4403000</v>
      </c>
      <c r="V12" s="87">
        <v>14</v>
      </c>
      <c r="W12" s="269">
        <f t="shared" si="9"/>
        <v>1162000</v>
      </c>
      <c r="X12" s="47">
        <f t="shared" si="10"/>
        <v>546</v>
      </c>
      <c r="Y12" s="31">
        <f t="shared" si="11"/>
        <v>56910000</v>
      </c>
      <c r="Z12" s="73"/>
      <c r="AD12" s="73"/>
      <c r="AF12" s="73"/>
      <c r="AG12" s="73"/>
      <c r="AI12" s="73"/>
      <c r="AJ12" s="73"/>
    </row>
    <row r="13" spans="1:36" s="65" customFormat="1" x14ac:dyDescent="0.2">
      <c r="A13" s="60">
        <v>10106</v>
      </c>
      <c r="B13" s="60">
        <v>14102</v>
      </c>
      <c r="C13" s="77" t="s">
        <v>245</v>
      </c>
      <c r="D13" s="85">
        <v>104</v>
      </c>
      <c r="E13" s="92">
        <f t="shared" si="0"/>
        <v>12376000</v>
      </c>
      <c r="F13" s="85">
        <v>74</v>
      </c>
      <c r="G13" s="101">
        <f t="shared" si="1"/>
        <v>6142000</v>
      </c>
      <c r="H13" s="85"/>
      <c r="I13" s="92">
        <f t="shared" si="2"/>
        <v>0</v>
      </c>
      <c r="J13" s="85"/>
      <c r="K13" s="101">
        <f t="shared" si="3"/>
        <v>0</v>
      </c>
      <c r="L13" s="86"/>
      <c r="M13" s="92">
        <f t="shared" si="4"/>
        <v>0</v>
      </c>
      <c r="N13" s="86"/>
      <c r="O13" s="101">
        <f t="shared" si="5"/>
        <v>0</v>
      </c>
      <c r="P13" s="86">
        <v>10</v>
      </c>
      <c r="Q13" s="92">
        <f t="shared" si="6"/>
        <v>1190000</v>
      </c>
      <c r="R13" s="86">
        <v>2</v>
      </c>
      <c r="S13" s="273">
        <f t="shared" si="7"/>
        <v>166000</v>
      </c>
      <c r="T13" s="268">
        <v>12</v>
      </c>
      <c r="U13" s="87">
        <f t="shared" si="8"/>
        <v>1428000</v>
      </c>
      <c r="V13" s="87">
        <v>13</v>
      </c>
      <c r="W13" s="269">
        <f t="shared" si="9"/>
        <v>1079000</v>
      </c>
      <c r="X13" s="47">
        <f t="shared" si="10"/>
        <v>215</v>
      </c>
      <c r="Y13" s="31">
        <f t="shared" si="11"/>
        <v>22381000</v>
      </c>
      <c r="Z13" s="73"/>
      <c r="AD13" s="73"/>
      <c r="AF13" s="73"/>
      <c r="AG13" s="73"/>
      <c r="AI13" s="73"/>
      <c r="AJ13" s="73"/>
    </row>
    <row r="14" spans="1:36" s="65" customFormat="1" x14ac:dyDescent="0.2">
      <c r="A14" s="60">
        <v>10107</v>
      </c>
      <c r="B14" s="60">
        <v>14105</v>
      </c>
      <c r="C14" s="77" t="s">
        <v>246</v>
      </c>
      <c r="D14" s="85">
        <v>63</v>
      </c>
      <c r="E14" s="92">
        <f t="shared" si="0"/>
        <v>7497000</v>
      </c>
      <c r="F14" s="85">
        <v>63</v>
      </c>
      <c r="G14" s="101">
        <f t="shared" si="1"/>
        <v>5229000</v>
      </c>
      <c r="H14" s="85">
        <v>66</v>
      </c>
      <c r="I14" s="92">
        <f t="shared" si="2"/>
        <v>7854000</v>
      </c>
      <c r="J14" s="85">
        <v>36</v>
      </c>
      <c r="K14" s="101">
        <f t="shared" si="3"/>
        <v>2988000</v>
      </c>
      <c r="L14" s="86"/>
      <c r="M14" s="92">
        <f t="shared" si="4"/>
        <v>0</v>
      </c>
      <c r="N14" s="86"/>
      <c r="O14" s="101">
        <f t="shared" si="5"/>
        <v>0</v>
      </c>
      <c r="P14" s="86">
        <v>16</v>
      </c>
      <c r="Q14" s="92">
        <f t="shared" si="6"/>
        <v>1904000</v>
      </c>
      <c r="R14" s="86">
        <v>3</v>
      </c>
      <c r="S14" s="273">
        <f t="shared" si="7"/>
        <v>249000</v>
      </c>
      <c r="T14" s="268">
        <v>27</v>
      </c>
      <c r="U14" s="87">
        <f t="shared" si="8"/>
        <v>3213000</v>
      </c>
      <c r="V14" s="87">
        <v>11</v>
      </c>
      <c r="W14" s="269">
        <f t="shared" si="9"/>
        <v>913000</v>
      </c>
      <c r="X14" s="47">
        <f t="shared" si="10"/>
        <v>285</v>
      </c>
      <c r="Y14" s="31">
        <f t="shared" si="11"/>
        <v>29847000</v>
      </c>
      <c r="Z14" s="73"/>
      <c r="AD14" s="73"/>
      <c r="AF14" s="73"/>
      <c r="AG14" s="73"/>
      <c r="AI14" s="73"/>
      <c r="AJ14" s="73"/>
    </row>
    <row r="15" spans="1:36" s="65" customFormat="1" x14ac:dyDescent="0.2">
      <c r="A15" s="60">
        <v>10108</v>
      </c>
      <c r="B15" s="60">
        <v>14108</v>
      </c>
      <c r="C15" s="77" t="s">
        <v>247</v>
      </c>
      <c r="D15" s="85">
        <v>273</v>
      </c>
      <c r="E15" s="92">
        <f t="shared" si="0"/>
        <v>32487000</v>
      </c>
      <c r="F15" s="85">
        <v>366</v>
      </c>
      <c r="G15" s="101">
        <f t="shared" si="1"/>
        <v>30378000</v>
      </c>
      <c r="H15" s="85">
        <v>243</v>
      </c>
      <c r="I15" s="92">
        <f t="shared" si="2"/>
        <v>28917000</v>
      </c>
      <c r="J15" s="85">
        <v>101</v>
      </c>
      <c r="K15" s="101">
        <f t="shared" si="3"/>
        <v>8383000</v>
      </c>
      <c r="L15" s="86"/>
      <c r="M15" s="92">
        <f t="shared" si="4"/>
        <v>0</v>
      </c>
      <c r="N15" s="86"/>
      <c r="O15" s="101">
        <f t="shared" si="5"/>
        <v>0</v>
      </c>
      <c r="P15" s="91">
        <v>80</v>
      </c>
      <c r="Q15" s="92">
        <f t="shared" si="6"/>
        <v>9520000</v>
      </c>
      <c r="R15" s="91">
        <v>19</v>
      </c>
      <c r="S15" s="273">
        <f t="shared" si="7"/>
        <v>1577000</v>
      </c>
      <c r="T15" s="268">
        <v>79</v>
      </c>
      <c r="U15" s="87">
        <f t="shared" si="8"/>
        <v>9401000</v>
      </c>
      <c r="V15" s="87">
        <v>30</v>
      </c>
      <c r="W15" s="269">
        <f t="shared" si="9"/>
        <v>2490000</v>
      </c>
      <c r="X15" s="47">
        <f t="shared" si="10"/>
        <v>1191</v>
      </c>
      <c r="Y15" s="31">
        <f t="shared" si="11"/>
        <v>123153000</v>
      </c>
      <c r="Z15" s="73"/>
      <c r="AD15" s="73"/>
      <c r="AF15" s="73"/>
      <c r="AG15" s="73"/>
      <c r="AI15" s="73"/>
      <c r="AJ15" s="73"/>
    </row>
    <row r="16" spans="1:36" s="65" customFormat="1" x14ac:dyDescent="0.2">
      <c r="A16" s="60">
        <v>10109</v>
      </c>
      <c r="B16" s="60">
        <v>14201</v>
      </c>
      <c r="C16" s="77" t="s">
        <v>248</v>
      </c>
      <c r="D16" s="85">
        <v>430</v>
      </c>
      <c r="E16" s="92">
        <f t="shared" si="0"/>
        <v>51170000</v>
      </c>
      <c r="F16" s="85">
        <v>392</v>
      </c>
      <c r="G16" s="101">
        <f t="shared" si="1"/>
        <v>32536000</v>
      </c>
      <c r="H16" s="85"/>
      <c r="I16" s="92">
        <f t="shared" si="2"/>
        <v>0</v>
      </c>
      <c r="J16" s="85"/>
      <c r="K16" s="101">
        <f t="shared" si="3"/>
        <v>0</v>
      </c>
      <c r="L16" s="86"/>
      <c r="M16" s="92">
        <f t="shared" si="4"/>
        <v>0</v>
      </c>
      <c r="N16" s="86"/>
      <c r="O16" s="101">
        <f t="shared" si="5"/>
        <v>0</v>
      </c>
      <c r="P16" s="86">
        <v>61</v>
      </c>
      <c r="Q16" s="92">
        <f t="shared" si="6"/>
        <v>7259000</v>
      </c>
      <c r="R16" s="86">
        <v>18</v>
      </c>
      <c r="S16" s="273">
        <f t="shared" si="7"/>
        <v>1494000</v>
      </c>
      <c r="T16" s="268"/>
      <c r="U16" s="87">
        <f t="shared" si="8"/>
        <v>0</v>
      </c>
      <c r="V16" s="87"/>
      <c r="W16" s="269">
        <f t="shared" si="9"/>
        <v>0</v>
      </c>
      <c r="X16" s="47">
        <f t="shared" si="10"/>
        <v>901</v>
      </c>
      <c r="Y16" s="31">
        <f t="shared" si="11"/>
        <v>92459000</v>
      </c>
      <c r="Z16" s="73"/>
      <c r="AD16" s="73"/>
      <c r="AF16" s="73"/>
      <c r="AG16" s="73"/>
      <c r="AI16" s="73"/>
      <c r="AJ16" s="73"/>
    </row>
    <row r="17" spans="1:36" s="65" customFormat="1" x14ac:dyDescent="0.2">
      <c r="A17" s="60">
        <v>10110</v>
      </c>
      <c r="B17" s="60">
        <v>14107</v>
      </c>
      <c r="C17" s="77" t="s">
        <v>249</v>
      </c>
      <c r="D17" s="85">
        <v>217</v>
      </c>
      <c r="E17" s="92">
        <f t="shared" si="0"/>
        <v>25823000</v>
      </c>
      <c r="F17" s="85">
        <v>206</v>
      </c>
      <c r="G17" s="101">
        <f t="shared" si="1"/>
        <v>17098000</v>
      </c>
      <c r="H17" s="85">
        <v>121</v>
      </c>
      <c r="I17" s="92">
        <f t="shared" si="2"/>
        <v>14399000</v>
      </c>
      <c r="J17" s="85">
        <v>57</v>
      </c>
      <c r="K17" s="101">
        <f t="shared" si="3"/>
        <v>4731000</v>
      </c>
      <c r="L17" s="86"/>
      <c r="M17" s="92">
        <f t="shared" si="4"/>
        <v>0</v>
      </c>
      <c r="N17" s="86"/>
      <c r="O17" s="101">
        <f t="shared" si="5"/>
        <v>0</v>
      </c>
      <c r="P17" s="86"/>
      <c r="Q17" s="92">
        <f t="shared" si="6"/>
        <v>0</v>
      </c>
      <c r="R17" s="86"/>
      <c r="S17" s="273">
        <f t="shared" si="7"/>
        <v>0</v>
      </c>
      <c r="T17" s="268">
        <v>44</v>
      </c>
      <c r="U17" s="87">
        <f t="shared" si="8"/>
        <v>5236000</v>
      </c>
      <c r="V17" s="87">
        <v>28</v>
      </c>
      <c r="W17" s="269">
        <f t="shared" si="9"/>
        <v>2324000</v>
      </c>
      <c r="X17" s="47">
        <f t="shared" si="10"/>
        <v>673</v>
      </c>
      <c r="Y17" s="31">
        <f t="shared" si="11"/>
        <v>69611000</v>
      </c>
      <c r="Z17" s="73"/>
      <c r="AD17" s="73"/>
      <c r="AF17" s="73"/>
      <c r="AG17" s="73"/>
      <c r="AI17" s="73"/>
      <c r="AJ17" s="73"/>
    </row>
    <row r="18" spans="1:36" s="65" customFormat="1" x14ac:dyDescent="0.2">
      <c r="A18" s="60">
        <v>10111</v>
      </c>
      <c r="B18" s="60">
        <v>14204</v>
      </c>
      <c r="C18" s="77" t="s">
        <v>250</v>
      </c>
      <c r="D18" s="85">
        <v>317</v>
      </c>
      <c r="E18" s="92">
        <f t="shared" si="0"/>
        <v>37723000</v>
      </c>
      <c r="F18" s="85">
        <v>305</v>
      </c>
      <c r="G18" s="101">
        <f t="shared" si="1"/>
        <v>25315000</v>
      </c>
      <c r="H18" s="85">
        <v>80</v>
      </c>
      <c r="I18" s="92">
        <f t="shared" si="2"/>
        <v>9520000</v>
      </c>
      <c r="J18" s="85">
        <v>81</v>
      </c>
      <c r="K18" s="101">
        <f t="shared" si="3"/>
        <v>6723000</v>
      </c>
      <c r="L18" s="86"/>
      <c r="M18" s="92">
        <f t="shared" si="4"/>
        <v>0</v>
      </c>
      <c r="N18" s="86"/>
      <c r="O18" s="101">
        <f t="shared" si="5"/>
        <v>0</v>
      </c>
      <c r="P18" s="86">
        <v>38</v>
      </c>
      <c r="Q18" s="92">
        <f t="shared" si="6"/>
        <v>4522000</v>
      </c>
      <c r="R18" s="86">
        <v>12</v>
      </c>
      <c r="S18" s="273">
        <f t="shared" si="7"/>
        <v>996000</v>
      </c>
      <c r="T18" s="268">
        <v>48</v>
      </c>
      <c r="U18" s="87">
        <f t="shared" si="8"/>
        <v>5712000</v>
      </c>
      <c r="V18" s="87">
        <v>30</v>
      </c>
      <c r="W18" s="269">
        <f t="shared" si="9"/>
        <v>2490000</v>
      </c>
      <c r="X18" s="47">
        <f t="shared" si="10"/>
        <v>911</v>
      </c>
      <c r="Y18" s="31">
        <f t="shared" si="11"/>
        <v>93001000</v>
      </c>
      <c r="Z18" s="73"/>
      <c r="AD18" s="73"/>
      <c r="AF18" s="73"/>
      <c r="AG18" s="73"/>
      <c r="AI18" s="73"/>
      <c r="AJ18" s="73"/>
    </row>
    <row r="19" spans="1:36" s="65" customFormat="1" ht="13.5" thickBot="1" x14ac:dyDescent="0.25">
      <c r="A19" s="60">
        <v>10112</v>
      </c>
      <c r="B19" s="60">
        <v>14203</v>
      </c>
      <c r="C19" s="77" t="s">
        <v>251</v>
      </c>
      <c r="D19" s="85">
        <v>167</v>
      </c>
      <c r="E19" s="92">
        <f t="shared" si="0"/>
        <v>19873000</v>
      </c>
      <c r="F19" s="85">
        <v>123</v>
      </c>
      <c r="G19" s="101">
        <f t="shared" si="1"/>
        <v>10209000</v>
      </c>
      <c r="H19" s="85">
        <v>66</v>
      </c>
      <c r="I19" s="92">
        <f t="shared" si="2"/>
        <v>7854000</v>
      </c>
      <c r="J19" s="85">
        <v>30</v>
      </c>
      <c r="K19" s="101">
        <f t="shared" si="3"/>
        <v>2490000</v>
      </c>
      <c r="L19" s="86"/>
      <c r="M19" s="92">
        <f t="shared" si="4"/>
        <v>0</v>
      </c>
      <c r="N19" s="86"/>
      <c r="O19" s="101">
        <f t="shared" si="5"/>
        <v>0</v>
      </c>
      <c r="P19" s="86">
        <v>11</v>
      </c>
      <c r="Q19" s="92">
        <f t="shared" si="6"/>
        <v>1309000</v>
      </c>
      <c r="R19" s="86">
        <v>2</v>
      </c>
      <c r="S19" s="273">
        <f t="shared" si="7"/>
        <v>166000</v>
      </c>
      <c r="T19" s="270">
        <v>38</v>
      </c>
      <c r="U19" s="271">
        <f t="shared" si="8"/>
        <v>4522000</v>
      </c>
      <c r="V19" s="271">
        <v>18</v>
      </c>
      <c r="W19" s="272">
        <f t="shared" si="9"/>
        <v>1494000</v>
      </c>
      <c r="X19" s="47">
        <f t="shared" si="10"/>
        <v>455</v>
      </c>
      <c r="Y19" s="31">
        <f t="shared" si="11"/>
        <v>47917000</v>
      </c>
      <c r="Z19" s="73"/>
      <c r="AD19" s="73"/>
      <c r="AF19" s="73"/>
      <c r="AG19" s="73"/>
      <c r="AI19" s="73"/>
      <c r="AJ19" s="73"/>
    </row>
    <row r="20" spans="1:36" ht="13.5" thickBot="1" x14ac:dyDescent="0.25">
      <c r="A20" s="332" t="s">
        <v>18</v>
      </c>
      <c r="B20" s="333"/>
      <c r="C20" s="333"/>
      <c r="D20" s="24">
        <f>SUM(D8:D19)</f>
        <v>3326</v>
      </c>
      <c r="E20" s="24">
        <f t="shared" ref="E20:Y20" si="12">SUM(E8:E19)</f>
        <v>395794000</v>
      </c>
      <c r="F20" s="24">
        <f t="shared" si="12"/>
        <v>3202</v>
      </c>
      <c r="G20" s="24">
        <f t="shared" si="12"/>
        <v>265766000</v>
      </c>
      <c r="H20" s="24">
        <f t="shared" si="12"/>
        <v>1130</v>
      </c>
      <c r="I20" s="24">
        <f t="shared" si="12"/>
        <v>134470000</v>
      </c>
      <c r="J20" s="24">
        <f t="shared" si="12"/>
        <v>748</v>
      </c>
      <c r="K20" s="24">
        <f t="shared" si="12"/>
        <v>62084000</v>
      </c>
      <c r="L20" s="24">
        <f t="shared" si="12"/>
        <v>24</v>
      </c>
      <c r="M20" s="24">
        <f t="shared" si="12"/>
        <v>2856000</v>
      </c>
      <c r="N20" s="24">
        <f t="shared" si="12"/>
        <v>1</v>
      </c>
      <c r="O20" s="24">
        <f t="shared" si="12"/>
        <v>83000</v>
      </c>
      <c r="P20" s="24">
        <f t="shared" si="12"/>
        <v>495</v>
      </c>
      <c r="Q20" s="24">
        <f t="shared" si="12"/>
        <v>58905000</v>
      </c>
      <c r="R20" s="24">
        <f t="shared" si="12"/>
        <v>142</v>
      </c>
      <c r="S20" s="24">
        <f t="shared" si="12"/>
        <v>11786000</v>
      </c>
      <c r="T20" s="24">
        <f t="shared" si="12"/>
        <v>535</v>
      </c>
      <c r="U20" s="24">
        <f t="shared" si="12"/>
        <v>63665000</v>
      </c>
      <c r="V20" s="24">
        <f t="shared" si="12"/>
        <v>406</v>
      </c>
      <c r="W20" s="24">
        <f t="shared" si="12"/>
        <v>33698000</v>
      </c>
      <c r="X20" s="24">
        <f t="shared" si="12"/>
        <v>10009</v>
      </c>
      <c r="Y20" s="24">
        <f t="shared" si="12"/>
        <v>1029107000</v>
      </c>
    </row>
    <row r="24" spans="1:36" x14ac:dyDescent="0.2">
      <c r="E24" s="42" t="s">
        <v>369</v>
      </c>
      <c r="F24" s="43">
        <v>119000</v>
      </c>
    </row>
    <row r="25" spans="1:36" x14ac:dyDescent="0.2">
      <c r="E25" s="42" t="s">
        <v>370</v>
      </c>
      <c r="F25" s="43">
        <v>83000</v>
      </c>
    </row>
  </sheetData>
  <autoFilter ref="A7:AJ7"/>
  <mergeCells count="13">
    <mergeCell ref="X6:Y6"/>
    <mergeCell ref="A20:C20"/>
    <mergeCell ref="B6:B7"/>
    <mergeCell ref="A1:Y1"/>
    <mergeCell ref="A2:Y2"/>
    <mergeCell ref="A4:Y4"/>
    <mergeCell ref="A6:A7"/>
    <mergeCell ref="C6:C7"/>
    <mergeCell ref="D6:G6"/>
    <mergeCell ref="H6:K6"/>
    <mergeCell ref="L6:O6"/>
    <mergeCell ref="P6:S6"/>
    <mergeCell ref="T6:W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opLeftCell="G1" zoomScale="115" zoomScaleNormal="115" workbookViewId="0">
      <selection activeCell="T15" sqref="T15:U18"/>
    </sheetView>
  </sheetViews>
  <sheetFormatPr baseColWidth="10" defaultRowHeight="12.75" x14ac:dyDescent="0.2"/>
  <cols>
    <col min="2" max="2" width="14.85546875" customWidth="1"/>
    <col min="5" max="5" width="12.42578125" bestFit="1" customWidth="1"/>
    <col min="22" max="22" width="12.7109375" customWidth="1"/>
    <col min="25" max="25" width="12.42578125" bestFit="1" customWidth="1"/>
  </cols>
  <sheetData>
    <row r="1" spans="1:35" ht="18" x14ac:dyDescent="0.25">
      <c r="A1" s="338" t="str">
        <f>NACIONAL!A1</f>
        <v>BONO DE VACACIONES 2018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35" ht="18" x14ac:dyDescent="0.25">
      <c r="A2" s="338" t="str">
        <f>NACIONAL!A2</f>
        <v>Ley Nº 21.126 Artículo 25º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3" spans="1:35" x14ac:dyDescent="0.2">
      <c r="A3" s="51"/>
      <c r="B3" s="51"/>
      <c r="C3" s="51"/>
    </row>
    <row r="4" spans="1:35" ht="18" x14ac:dyDescent="0.25">
      <c r="A4" s="338" t="s">
        <v>396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1:35" ht="13.5" thickBot="1" x14ac:dyDescent="0.25">
      <c r="A5" s="51"/>
      <c r="B5" s="51"/>
      <c r="C5" s="51"/>
    </row>
    <row r="6" spans="1:35" s="78" customFormat="1" ht="15.75" customHeight="1" thickBot="1" x14ac:dyDescent="0.25">
      <c r="A6" s="350" t="s">
        <v>0</v>
      </c>
      <c r="B6" s="352" t="s">
        <v>405</v>
      </c>
      <c r="C6" s="356" t="s">
        <v>1</v>
      </c>
      <c r="D6" s="335" t="s">
        <v>2</v>
      </c>
      <c r="E6" s="336"/>
      <c r="F6" s="336"/>
      <c r="G6" s="337"/>
      <c r="H6" s="335" t="s">
        <v>3</v>
      </c>
      <c r="I6" s="336"/>
      <c r="J6" s="336"/>
      <c r="K6" s="337"/>
      <c r="L6" s="335" t="s">
        <v>4</v>
      </c>
      <c r="M6" s="336"/>
      <c r="N6" s="336"/>
      <c r="O6" s="337"/>
      <c r="P6" s="335" t="s">
        <v>5</v>
      </c>
      <c r="Q6" s="336"/>
      <c r="R6" s="336"/>
      <c r="S6" s="337"/>
      <c r="T6" s="345" t="s">
        <v>733</v>
      </c>
      <c r="U6" s="346"/>
      <c r="V6" s="346"/>
      <c r="W6" s="347"/>
      <c r="X6" s="339" t="s">
        <v>355</v>
      </c>
      <c r="Y6" s="340"/>
    </row>
    <row r="7" spans="1:35" s="65" customFormat="1" ht="99" customHeight="1" thickBot="1" x14ac:dyDescent="0.25">
      <c r="A7" s="351"/>
      <c r="B7" s="353"/>
      <c r="C7" s="355"/>
      <c r="D7" s="167" t="str">
        <f>NACIONAL!C7</f>
        <v>Pers. Remun Liq. &lt;= a $ 752.209 Noviembre</v>
      </c>
      <c r="E7" s="168" t="str">
        <f>NACIONAL!D7</f>
        <v>Monto Bono Vacaciones $ 119.000</v>
      </c>
      <c r="F7" s="168" t="str">
        <f>NACIONAL!E7</f>
        <v>Pers. Remun Liq. &gt; a $ 752.209 y Rem Bruta &lt;= $ 2.490.923</v>
      </c>
      <c r="G7" s="169" t="str">
        <f>NACIONAL!F7</f>
        <v>Monto Bono Vacaciones $ 83.000</v>
      </c>
      <c r="H7" s="308" t="str">
        <f>NACIONAL!G7</f>
        <v>Pers. Remun Liq. &lt;= a $ 752.209 Noviembre</v>
      </c>
      <c r="I7" s="168" t="str">
        <f>NACIONAL!H7</f>
        <v>Monto Bono Vacaciones $ 119.000</v>
      </c>
      <c r="J7" s="168" t="str">
        <f>NACIONAL!I7</f>
        <v>Pers. Remun Liq. &gt; a $ 752.209 y Rem Bruta &lt;= $ 2.490.923</v>
      </c>
      <c r="K7" s="170" t="str">
        <f>NACIONAL!J7</f>
        <v>Monto Bono Vacaciones $ 83.000</v>
      </c>
      <c r="L7" s="167" t="str">
        <f>NACIONAL!K7</f>
        <v>Pers. Remun Liq. &lt;= a $ 752.209 Noviembre</v>
      </c>
      <c r="M7" s="168" t="str">
        <f>NACIONAL!L7</f>
        <v>Monto Bono Vacaciones $ 119.000</v>
      </c>
      <c r="N7" s="168" t="str">
        <f>NACIONAL!M7</f>
        <v>Pers. Remun Liq. &gt; a $ 752.209 y Rem Bruta &lt;= $ 2.490.923</v>
      </c>
      <c r="O7" s="169" t="str">
        <f>NACIONAL!N7</f>
        <v>Monto Bono Vacaciones $ 83.000</v>
      </c>
      <c r="P7" s="308" t="str">
        <f>NACIONAL!O7</f>
        <v>Pers. Remun Liq. &lt;= a $ 752.209 Noviembre</v>
      </c>
      <c r="Q7" s="168" t="str">
        <f>NACIONAL!P7</f>
        <v>Monto Bono Vacaciones $ 119.000</v>
      </c>
      <c r="R7" s="168" t="str">
        <f>NACIONAL!Q7</f>
        <v>Pers. Remun Liq. &gt; a $ 752.209 y Rem Bruta &lt;= $ 2.490.923</v>
      </c>
      <c r="S7" s="170" t="str">
        <f>NACIONAL!R7</f>
        <v>Monto Bono Vacaciones $ 83.000</v>
      </c>
      <c r="T7" s="170" t="str">
        <f>NACIONAL!S7</f>
        <v>Pers. Remun Liq. &lt;= a $ 752.209 Noviembre</v>
      </c>
      <c r="U7" s="170" t="str">
        <f>NACIONAL!T7</f>
        <v>Monto Bono Vacaciones $ 119.000</v>
      </c>
      <c r="V7" s="170" t="str">
        <f>NACIONAL!U7</f>
        <v>Pers. Remun Liq. &gt; a $ 752.209 y Rem Bruta &lt;= $ 2.490.923</v>
      </c>
      <c r="W7" s="170" t="str">
        <f>NACIONAL!V7</f>
        <v>Monto Bono Vacaciones $ 83.000</v>
      </c>
      <c r="X7" s="331" t="s">
        <v>6</v>
      </c>
      <c r="Y7" s="129" t="s">
        <v>368</v>
      </c>
    </row>
    <row r="8" spans="1:35" s="65" customFormat="1" x14ac:dyDescent="0.2">
      <c r="A8" s="296">
        <v>1101</v>
      </c>
      <c r="B8" s="297">
        <v>15101</v>
      </c>
      <c r="C8" s="298" t="s">
        <v>7</v>
      </c>
      <c r="D8" s="299">
        <v>2332</v>
      </c>
      <c r="E8" s="300">
        <f>D8*$E$16</f>
        <v>277508000</v>
      </c>
      <c r="F8" s="301">
        <v>917</v>
      </c>
      <c r="G8" s="302">
        <f>F8*$E$17</f>
        <v>76111000</v>
      </c>
      <c r="H8" s="303">
        <v>527</v>
      </c>
      <c r="I8" s="300">
        <f>H8*$E$16</f>
        <v>62713000</v>
      </c>
      <c r="J8" s="301">
        <v>413</v>
      </c>
      <c r="K8" s="304">
        <f>J8*$E$17</f>
        <v>34279000</v>
      </c>
      <c r="L8" s="299">
        <v>21</v>
      </c>
      <c r="M8" s="300">
        <f>L8*$E$16</f>
        <v>2499000</v>
      </c>
      <c r="N8" s="301">
        <v>6</v>
      </c>
      <c r="O8" s="305">
        <f>N8*$E$17</f>
        <v>498000</v>
      </c>
      <c r="P8" s="303">
        <v>127</v>
      </c>
      <c r="Q8" s="252">
        <f>P8*$E$16</f>
        <v>15113000</v>
      </c>
      <c r="R8" s="301">
        <v>16</v>
      </c>
      <c r="S8" s="306">
        <f>R8*$E$17</f>
        <v>1328000</v>
      </c>
      <c r="T8" s="307">
        <v>339</v>
      </c>
      <c r="U8" s="252">
        <f>T8*$E$16</f>
        <v>40341000</v>
      </c>
      <c r="V8" s="252">
        <v>339</v>
      </c>
      <c r="W8" s="306">
        <f>V8*$E$17</f>
        <v>28137000</v>
      </c>
      <c r="X8" s="253">
        <f>D8+F8+H8+J8+L8+N8+P8+R8+T8+V8</f>
        <v>5037</v>
      </c>
      <c r="Y8" s="255">
        <f>E8+G8+I8+K8+M8+O8+Q8+S8+U8+W8</f>
        <v>538527000</v>
      </c>
      <c r="Z8" s="73"/>
      <c r="AD8" s="73"/>
      <c r="AF8" s="73"/>
      <c r="AG8" s="73"/>
      <c r="AH8" s="73"/>
      <c r="AI8" s="73"/>
    </row>
    <row r="9" spans="1:35" s="65" customFormat="1" x14ac:dyDescent="0.2">
      <c r="A9" s="241">
        <v>1106</v>
      </c>
      <c r="B9" s="127">
        <v>15102</v>
      </c>
      <c r="C9" s="242" t="s">
        <v>8</v>
      </c>
      <c r="D9" s="166">
        <v>18</v>
      </c>
      <c r="E9" s="209">
        <f t="shared" ref="E9:E11" si="0">D9*$E$16</f>
        <v>2142000</v>
      </c>
      <c r="F9" s="66">
        <v>21</v>
      </c>
      <c r="G9" s="221">
        <f t="shared" ref="G9:G11" si="1">F9*$E$17</f>
        <v>1743000</v>
      </c>
      <c r="H9" s="165">
        <v>4</v>
      </c>
      <c r="I9" s="209">
        <f t="shared" ref="I9:I11" si="2">H9*$E$16</f>
        <v>476000</v>
      </c>
      <c r="J9" s="66">
        <v>2</v>
      </c>
      <c r="K9" s="223">
        <f t="shared" ref="K9:K11" si="3">J9*$E$17</f>
        <v>166000</v>
      </c>
      <c r="L9" s="166"/>
      <c r="M9" s="209">
        <f t="shared" ref="M9:M11" si="4">L9*$E$16</f>
        <v>0</v>
      </c>
      <c r="N9" s="66"/>
      <c r="O9" s="225">
        <f t="shared" ref="O9:O11" si="5">N9*$E$17</f>
        <v>0</v>
      </c>
      <c r="P9" s="165"/>
      <c r="Q9" s="210">
        <f t="shared" ref="Q9:Q11" si="6">P9*$E$16</f>
        <v>0</v>
      </c>
      <c r="R9" s="66"/>
      <c r="S9" s="226">
        <f t="shared" ref="S9:S11" si="7">R9*$E$17</f>
        <v>0</v>
      </c>
      <c r="T9" s="256">
        <v>5</v>
      </c>
      <c r="U9" s="210">
        <f t="shared" ref="U9:U11" si="8">T9*$E$16</f>
        <v>595000</v>
      </c>
      <c r="V9" s="210">
        <v>13</v>
      </c>
      <c r="W9" s="226">
        <f t="shared" ref="W9:W11" si="9">V9*$E$17</f>
        <v>1079000</v>
      </c>
      <c r="X9" s="256">
        <f t="shared" ref="X9:X11" si="10">D9+F9+H9+J9+L9+N9+P9+R9+T9+V9</f>
        <v>63</v>
      </c>
      <c r="Y9" s="225">
        <f t="shared" ref="Y9:Y11" si="11">E9+G9+I9+K9+M9+O9+Q9+S9+U9+W9</f>
        <v>6201000</v>
      </c>
      <c r="Z9" s="73"/>
      <c r="AD9" s="73"/>
      <c r="AF9" s="73"/>
      <c r="AG9" s="73"/>
      <c r="AH9" s="73"/>
      <c r="AI9" s="73"/>
    </row>
    <row r="10" spans="1:35" s="65" customFormat="1" x14ac:dyDescent="0.2">
      <c r="A10" s="241">
        <v>1301</v>
      </c>
      <c r="B10" s="127">
        <v>15201</v>
      </c>
      <c r="C10" s="243" t="s">
        <v>16</v>
      </c>
      <c r="D10" s="166">
        <v>34</v>
      </c>
      <c r="E10" s="209">
        <f t="shared" si="0"/>
        <v>4046000</v>
      </c>
      <c r="F10" s="66">
        <v>40</v>
      </c>
      <c r="G10" s="221">
        <f t="shared" si="1"/>
        <v>3320000</v>
      </c>
      <c r="H10" s="165">
        <v>9</v>
      </c>
      <c r="I10" s="209">
        <f t="shared" si="2"/>
        <v>1071000</v>
      </c>
      <c r="J10" s="66">
        <v>9</v>
      </c>
      <c r="K10" s="223">
        <f t="shared" si="3"/>
        <v>747000</v>
      </c>
      <c r="L10" s="166"/>
      <c r="M10" s="209">
        <f t="shared" si="4"/>
        <v>0</v>
      </c>
      <c r="N10" s="66"/>
      <c r="O10" s="225">
        <f t="shared" si="5"/>
        <v>0</v>
      </c>
      <c r="P10" s="165"/>
      <c r="Q10" s="210">
        <f t="shared" si="6"/>
        <v>0</v>
      </c>
      <c r="R10" s="66"/>
      <c r="S10" s="226">
        <f t="shared" si="7"/>
        <v>0</v>
      </c>
      <c r="T10" s="256">
        <v>3</v>
      </c>
      <c r="U10" s="210">
        <f t="shared" si="8"/>
        <v>357000</v>
      </c>
      <c r="V10" s="210">
        <v>24</v>
      </c>
      <c r="W10" s="226">
        <f t="shared" si="9"/>
        <v>1992000</v>
      </c>
      <c r="X10" s="256">
        <f t="shared" si="10"/>
        <v>119</v>
      </c>
      <c r="Y10" s="225">
        <f t="shared" si="11"/>
        <v>11533000</v>
      </c>
      <c r="Z10" s="73"/>
      <c r="AD10" s="73"/>
      <c r="AF10" s="73"/>
      <c r="AG10" s="73"/>
      <c r="AH10" s="73"/>
      <c r="AI10" s="73"/>
    </row>
    <row r="11" spans="1:35" s="65" customFormat="1" ht="24" thickBot="1" x14ac:dyDescent="0.25">
      <c r="A11" s="241">
        <v>1302</v>
      </c>
      <c r="B11" s="244">
        <v>15202</v>
      </c>
      <c r="C11" s="243" t="s">
        <v>17</v>
      </c>
      <c r="D11" s="222">
        <v>7</v>
      </c>
      <c r="E11" s="209">
        <f t="shared" si="0"/>
        <v>833000</v>
      </c>
      <c r="F11" s="211">
        <v>13</v>
      </c>
      <c r="G11" s="221">
        <f t="shared" si="1"/>
        <v>1079000</v>
      </c>
      <c r="H11" s="220">
        <v>6</v>
      </c>
      <c r="I11" s="209">
        <f t="shared" si="2"/>
        <v>714000</v>
      </c>
      <c r="J11" s="211">
        <v>1</v>
      </c>
      <c r="K11" s="223">
        <f t="shared" si="3"/>
        <v>83000</v>
      </c>
      <c r="L11" s="222"/>
      <c r="M11" s="209">
        <f t="shared" si="4"/>
        <v>0</v>
      </c>
      <c r="N11" s="211"/>
      <c r="O11" s="225">
        <f t="shared" si="5"/>
        <v>0</v>
      </c>
      <c r="P11" s="220"/>
      <c r="Q11" s="210">
        <f t="shared" si="6"/>
        <v>0</v>
      </c>
      <c r="R11" s="211"/>
      <c r="S11" s="226">
        <f t="shared" si="7"/>
        <v>0</v>
      </c>
      <c r="T11" s="258">
        <v>2</v>
      </c>
      <c r="U11" s="259">
        <f t="shared" si="8"/>
        <v>238000</v>
      </c>
      <c r="V11" s="259">
        <v>18</v>
      </c>
      <c r="W11" s="330">
        <f t="shared" si="9"/>
        <v>1494000</v>
      </c>
      <c r="X11" s="258">
        <f t="shared" si="10"/>
        <v>47</v>
      </c>
      <c r="Y11" s="260">
        <f t="shared" si="11"/>
        <v>4441000</v>
      </c>
      <c r="AD11" s="73"/>
      <c r="AF11" s="73"/>
      <c r="AG11" s="73"/>
      <c r="AH11" s="73"/>
      <c r="AI11" s="73"/>
    </row>
    <row r="12" spans="1:35" ht="13.5" thickBot="1" x14ac:dyDescent="0.25">
      <c r="A12" s="332" t="s">
        <v>18</v>
      </c>
      <c r="B12" s="333"/>
      <c r="C12" s="333"/>
      <c r="D12" s="3">
        <f>SUM(D8:D11)</f>
        <v>2391</v>
      </c>
      <c r="E12" s="3">
        <f t="shared" ref="E12:Y12" si="12">SUM(E8:E11)</f>
        <v>284529000</v>
      </c>
      <c r="F12" s="3">
        <f t="shared" si="12"/>
        <v>991</v>
      </c>
      <c r="G12" s="24">
        <f t="shared" si="12"/>
        <v>82253000</v>
      </c>
      <c r="H12" s="4">
        <f t="shared" si="12"/>
        <v>546</v>
      </c>
      <c r="I12" s="3">
        <f t="shared" si="12"/>
        <v>64974000</v>
      </c>
      <c r="J12" s="3">
        <f t="shared" si="12"/>
        <v>425</v>
      </c>
      <c r="K12" s="224">
        <f t="shared" si="12"/>
        <v>35275000</v>
      </c>
      <c r="L12" s="3">
        <f t="shared" si="12"/>
        <v>21</v>
      </c>
      <c r="M12" s="3">
        <f t="shared" si="12"/>
        <v>2499000</v>
      </c>
      <c r="N12" s="3">
        <f t="shared" si="12"/>
        <v>6</v>
      </c>
      <c r="O12" s="24">
        <f t="shared" si="12"/>
        <v>498000</v>
      </c>
      <c r="P12" s="4">
        <f t="shared" si="12"/>
        <v>127</v>
      </c>
      <c r="Q12" s="3">
        <f t="shared" si="12"/>
        <v>15113000</v>
      </c>
      <c r="R12" s="3">
        <f t="shared" si="12"/>
        <v>16</v>
      </c>
      <c r="S12" s="224">
        <f t="shared" si="12"/>
        <v>1328000</v>
      </c>
      <c r="T12" s="224">
        <f t="shared" si="12"/>
        <v>349</v>
      </c>
      <c r="U12" s="224">
        <f t="shared" si="12"/>
        <v>41531000</v>
      </c>
      <c r="V12" s="224">
        <f t="shared" si="12"/>
        <v>394</v>
      </c>
      <c r="W12" s="224">
        <f t="shared" si="12"/>
        <v>32702000</v>
      </c>
      <c r="X12" s="3">
        <f>SUM(X8:X11)</f>
        <v>5266</v>
      </c>
      <c r="Y12" s="24">
        <f t="shared" si="12"/>
        <v>560702000</v>
      </c>
    </row>
    <row r="16" spans="1:35" x14ac:dyDescent="0.2">
      <c r="D16" s="42" t="s">
        <v>369</v>
      </c>
      <c r="E16" s="43">
        <v>119000</v>
      </c>
    </row>
    <row r="17" spans="4:5" x14ac:dyDescent="0.2">
      <c r="D17" s="42" t="s">
        <v>370</v>
      </c>
      <c r="E17" s="43">
        <v>83000</v>
      </c>
    </row>
  </sheetData>
  <mergeCells count="13">
    <mergeCell ref="X6:Y6"/>
    <mergeCell ref="A12:C12"/>
    <mergeCell ref="B6:B7"/>
    <mergeCell ref="A1:Y1"/>
    <mergeCell ref="A2:Y2"/>
    <mergeCell ref="A4:Y4"/>
    <mergeCell ref="A6:A7"/>
    <mergeCell ref="C6:C7"/>
    <mergeCell ref="D6:G6"/>
    <mergeCell ref="H6:K6"/>
    <mergeCell ref="L6:O6"/>
    <mergeCell ref="P6:S6"/>
    <mergeCell ref="T6:W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="87" zoomScaleNormal="87" workbookViewId="0">
      <selection activeCell="F23" sqref="F23"/>
    </sheetView>
  </sheetViews>
  <sheetFormatPr baseColWidth="10" defaultRowHeight="12.75" x14ac:dyDescent="0.2"/>
  <cols>
    <col min="2" max="2" width="1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5" max="15" width="12.42578125" bestFit="1" customWidth="1"/>
    <col min="17" max="17" width="12.42578125" bestFit="1" customWidth="1"/>
    <col min="25" max="25" width="13.5703125" bestFit="1" customWidth="1"/>
  </cols>
  <sheetData>
    <row r="1" spans="1:36" ht="18" x14ac:dyDescent="0.25">
      <c r="A1" s="338" t="str">
        <f>NACIONAL!A1</f>
        <v>BONO DE VACACIONES 2018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36" ht="18" x14ac:dyDescent="0.25">
      <c r="A2" s="338" t="str">
        <f>NACIONAL!A2</f>
        <v>Ley Nº 21.126 Artículo 25º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3" spans="1:36" x14ac:dyDescent="0.2">
      <c r="A3" s="51"/>
      <c r="B3" s="51"/>
      <c r="C3" s="51"/>
    </row>
    <row r="4" spans="1:36" ht="18" x14ac:dyDescent="0.25">
      <c r="A4" s="338" t="s">
        <v>397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1:36" ht="13.5" thickBot="1" x14ac:dyDescent="0.25">
      <c r="A5" s="51"/>
      <c r="B5" s="51"/>
      <c r="C5" s="51"/>
    </row>
    <row r="6" spans="1:36" ht="15.75" customHeight="1" thickBot="1" x14ac:dyDescent="0.25">
      <c r="A6" s="341" t="s">
        <v>0</v>
      </c>
      <c r="B6" s="352" t="s">
        <v>405</v>
      </c>
      <c r="C6" s="343" t="s">
        <v>1</v>
      </c>
      <c r="D6" s="335" t="s">
        <v>2</v>
      </c>
      <c r="E6" s="336"/>
      <c r="F6" s="336"/>
      <c r="G6" s="337"/>
      <c r="H6" s="335" t="s">
        <v>3</v>
      </c>
      <c r="I6" s="336"/>
      <c r="J6" s="336"/>
      <c r="K6" s="337"/>
      <c r="L6" s="335" t="s">
        <v>4</v>
      </c>
      <c r="M6" s="336"/>
      <c r="N6" s="336"/>
      <c r="O6" s="337"/>
      <c r="P6" s="335" t="s">
        <v>5</v>
      </c>
      <c r="Q6" s="336"/>
      <c r="R6" s="336"/>
      <c r="S6" s="337"/>
      <c r="T6" s="345" t="s">
        <v>733</v>
      </c>
      <c r="U6" s="346"/>
      <c r="V6" s="346"/>
      <c r="W6" s="347"/>
      <c r="X6" s="339" t="s">
        <v>355</v>
      </c>
      <c r="Y6" s="340"/>
    </row>
    <row r="7" spans="1:36" s="65" customFormat="1" ht="130.5" customHeight="1" thickBot="1" x14ac:dyDescent="0.25">
      <c r="A7" s="342"/>
      <c r="B7" s="353"/>
      <c r="C7" s="344"/>
      <c r="D7" s="167" t="str">
        <f>NACIONAL!C7</f>
        <v>Pers. Remun Liq. &lt;= a $ 752.209 Noviembre</v>
      </c>
      <c r="E7" s="168" t="str">
        <f>NACIONAL!D7</f>
        <v>Monto Bono Vacaciones $ 119.000</v>
      </c>
      <c r="F7" s="168" t="str">
        <f>NACIONAL!E7</f>
        <v>Pers. Remun Liq. &gt; a $ 752.209 y Rem Bruta &lt;= $ 2.490.923</v>
      </c>
      <c r="G7" s="169" t="str">
        <f>NACIONAL!F7</f>
        <v>Monto Bono Vacaciones $ 83.000</v>
      </c>
      <c r="H7" s="167" t="str">
        <f>NACIONAL!G7</f>
        <v>Pers. Remun Liq. &lt;= a $ 752.209 Noviembre</v>
      </c>
      <c r="I7" s="168" t="str">
        <f>NACIONAL!H7</f>
        <v>Monto Bono Vacaciones $ 119.000</v>
      </c>
      <c r="J7" s="168" t="str">
        <f>NACIONAL!I7</f>
        <v>Pers. Remun Liq. &gt; a $ 752.209 y Rem Bruta &lt;= $ 2.490.923</v>
      </c>
      <c r="K7" s="169" t="str">
        <f>NACIONAL!J7</f>
        <v>Monto Bono Vacaciones $ 83.000</v>
      </c>
      <c r="L7" s="167" t="str">
        <f>NACIONAL!K7</f>
        <v>Pers. Remun Liq. &lt;= a $ 752.209 Noviembre</v>
      </c>
      <c r="M7" s="168" t="str">
        <f>NACIONAL!L7</f>
        <v>Monto Bono Vacaciones $ 119.000</v>
      </c>
      <c r="N7" s="168" t="str">
        <f>NACIONAL!M7</f>
        <v>Pers. Remun Liq. &gt; a $ 752.209 y Rem Bruta &lt;= $ 2.490.923</v>
      </c>
      <c r="O7" s="169" t="str">
        <f>NACIONAL!N7</f>
        <v>Monto Bono Vacaciones $ 83.000</v>
      </c>
      <c r="P7" s="167" t="str">
        <f>NACIONAL!O7</f>
        <v>Pers. Remun Liq. &lt;= a $ 752.209 Noviembre</v>
      </c>
      <c r="Q7" s="168" t="str">
        <f>NACIONAL!P7</f>
        <v>Monto Bono Vacaciones $ 119.000</v>
      </c>
      <c r="R7" s="168" t="str">
        <f>NACIONAL!Q7</f>
        <v>Pers. Remun Liq. &gt; a $ 752.209 y Rem Bruta &lt;= $ 2.490.923</v>
      </c>
      <c r="S7" s="169" t="str">
        <f>NACIONAL!R7</f>
        <v>Monto Bono Vacaciones $ 83.000</v>
      </c>
      <c r="T7" s="169" t="str">
        <f>NACIONAL!S7</f>
        <v>Pers. Remun Liq. &lt;= a $ 752.209 Noviembre</v>
      </c>
      <c r="U7" s="169" t="str">
        <f>NACIONAL!T7</f>
        <v>Monto Bono Vacaciones $ 119.000</v>
      </c>
      <c r="V7" s="169" t="str">
        <f>NACIONAL!U7</f>
        <v>Pers. Remun Liq. &gt; a $ 752.209 y Rem Bruta &lt;= $ 2.490.923</v>
      </c>
      <c r="W7" s="169" t="str">
        <f>NACIONAL!V7</f>
        <v>Monto Bono Vacaciones $ 83.000</v>
      </c>
      <c r="X7" s="56" t="s">
        <v>6</v>
      </c>
      <c r="Y7" s="57" t="s">
        <v>368</v>
      </c>
    </row>
    <row r="8" spans="1:36" s="65" customFormat="1" x14ac:dyDescent="0.2">
      <c r="A8" s="58">
        <v>8101</v>
      </c>
      <c r="B8" s="229" t="s">
        <v>580</v>
      </c>
      <c r="C8" s="118" t="s">
        <v>139</v>
      </c>
      <c r="D8" s="180">
        <v>1028</v>
      </c>
      <c r="E8" s="97">
        <f>D8*$F$31</f>
        <v>122332000</v>
      </c>
      <c r="F8" s="180">
        <v>880</v>
      </c>
      <c r="G8" s="98">
        <f>F8*$F$32</f>
        <v>73040000</v>
      </c>
      <c r="H8" s="180">
        <v>376</v>
      </c>
      <c r="I8" s="97">
        <f>H8*$F$31</f>
        <v>44744000</v>
      </c>
      <c r="J8" s="180">
        <v>322</v>
      </c>
      <c r="K8" s="98">
        <f>J8*$F$32</f>
        <v>26726000</v>
      </c>
      <c r="L8" s="181">
        <v>26</v>
      </c>
      <c r="M8" s="97">
        <f>L8*$F$31</f>
        <v>3094000</v>
      </c>
      <c r="N8" s="181">
        <v>10</v>
      </c>
      <c r="O8" s="98">
        <f>N8*$F$32</f>
        <v>830000</v>
      </c>
      <c r="P8" s="182">
        <v>226</v>
      </c>
      <c r="Q8" s="97">
        <f>P8*$F$31</f>
        <v>26894000</v>
      </c>
      <c r="R8" s="183">
        <v>69</v>
      </c>
      <c r="S8" s="309">
        <f>R8*$F$32</f>
        <v>5727000</v>
      </c>
      <c r="T8" s="279">
        <v>211</v>
      </c>
      <c r="U8" s="280">
        <f>T8*$F$31</f>
        <v>25109000</v>
      </c>
      <c r="V8" s="280">
        <v>90</v>
      </c>
      <c r="W8" s="281">
        <f>V8*$F$32</f>
        <v>7470000</v>
      </c>
      <c r="X8" s="27">
        <f>D8+F8+H8+J8+L8+N8+P8+R8+T8+V8</f>
        <v>3238</v>
      </c>
      <c r="Y8" s="31">
        <f>E8+G8+I8+K8+M8+O8+Q8+S8+U8+W8</f>
        <v>335966000</v>
      </c>
      <c r="Z8" s="73"/>
      <c r="AF8" s="73"/>
      <c r="AG8" s="73"/>
      <c r="AI8" s="73"/>
      <c r="AJ8" s="73"/>
    </row>
    <row r="9" spans="1:36" s="65" customFormat="1" x14ac:dyDescent="0.2">
      <c r="A9" s="60">
        <v>8102</v>
      </c>
      <c r="B9" s="230" t="s">
        <v>589</v>
      </c>
      <c r="C9" s="77" t="s">
        <v>140</v>
      </c>
      <c r="D9" s="136">
        <v>191</v>
      </c>
      <c r="E9" s="97">
        <f t="shared" ref="E9:E28" si="0">D9*$F$31</f>
        <v>22729000</v>
      </c>
      <c r="F9" s="136">
        <v>106</v>
      </c>
      <c r="G9" s="98">
        <f t="shared" ref="G9:G28" si="1">F9*$F$32</f>
        <v>8798000</v>
      </c>
      <c r="H9" s="136">
        <v>62</v>
      </c>
      <c r="I9" s="97">
        <f t="shared" ref="I9:I28" si="2">H9*$F$31</f>
        <v>7378000</v>
      </c>
      <c r="J9" s="136">
        <v>37</v>
      </c>
      <c r="K9" s="98">
        <f t="shared" ref="K9:K28" si="3">J9*$F$32</f>
        <v>3071000</v>
      </c>
      <c r="L9" s="138"/>
      <c r="M9" s="97">
        <f t="shared" ref="M9:M28" si="4">L9*$F$31</f>
        <v>0</v>
      </c>
      <c r="N9" s="138"/>
      <c r="O9" s="98">
        <f t="shared" ref="O9:O28" si="5">N9*$F$32</f>
        <v>0</v>
      </c>
      <c r="P9" s="139">
        <v>13</v>
      </c>
      <c r="Q9" s="97">
        <f t="shared" ref="Q9:Q28" si="6">P9*$F$31</f>
        <v>1547000</v>
      </c>
      <c r="R9" s="138">
        <v>0</v>
      </c>
      <c r="S9" s="309">
        <f t="shared" ref="S9:S28" si="7">R9*$F$32</f>
        <v>0</v>
      </c>
      <c r="T9" s="282">
        <v>34</v>
      </c>
      <c r="U9" s="278">
        <f t="shared" ref="U9:U28" si="8">T9*$F$31</f>
        <v>4046000</v>
      </c>
      <c r="V9" s="278">
        <v>14</v>
      </c>
      <c r="W9" s="283">
        <f t="shared" ref="W9:W28" si="9">V9*$F$32</f>
        <v>1162000</v>
      </c>
      <c r="X9" s="27">
        <f t="shared" ref="X9:X28" si="10">D9+F9+H9+J9+L9+N9+P9+R9+T9+V9</f>
        <v>457</v>
      </c>
      <c r="Y9" s="31">
        <f t="shared" ref="Y9:Y28" si="11">E9+G9+I9+K9+M9+O9+Q9+S9+U9+W9</f>
        <v>48731000</v>
      </c>
      <c r="Z9" s="73"/>
      <c r="AF9" s="73"/>
      <c r="AG9" s="73"/>
      <c r="AI9" s="73"/>
      <c r="AJ9" s="73"/>
    </row>
    <row r="10" spans="1:36" s="65" customFormat="1" x14ac:dyDescent="0.2">
      <c r="A10" s="60">
        <v>8103</v>
      </c>
      <c r="B10" s="230" t="s">
        <v>485</v>
      </c>
      <c r="C10" s="77" t="s">
        <v>141</v>
      </c>
      <c r="D10" s="136">
        <v>344</v>
      </c>
      <c r="E10" s="97">
        <f t="shared" si="0"/>
        <v>40936000</v>
      </c>
      <c r="F10" s="136">
        <v>253</v>
      </c>
      <c r="G10" s="98">
        <f t="shared" si="1"/>
        <v>20999000</v>
      </c>
      <c r="H10" s="136">
        <v>146</v>
      </c>
      <c r="I10" s="97">
        <f t="shared" si="2"/>
        <v>17374000</v>
      </c>
      <c r="J10" s="136">
        <v>75</v>
      </c>
      <c r="K10" s="98">
        <f t="shared" si="3"/>
        <v>6225000</v>
      </c>
      <c r="L10" s="138"/>
      <c r="M10" s="97">
        <f t="shared" si="4"/>
        <v>0</v>
      </c>
      <c r="N10" s="138"/>
      <c r="O10" s="98">
        <f t="shared" si="5"/>
        <v>0</v>
      </c>
      <c r="P10" s="139">
        <v>31</v>
      </c>
      <c r="Q10" s="97">
        <f t="shared" si="6"/>
        <v>3689000</v>
      </c>
      <c r="R10" s="138">
        <v>12</v>
      </c>
      <c r="S10" s="309">
        <f t="shared" si="7"/>
        <v>996000</v>
      </c>
      <c r="T10" s="282"/>
      <c r="U10" s="278">
        <f t="shared" si="8"/>
        <v>0</v>
      </c>
      <c r="V10" s="278"/>
      <c r="W10" s="283">
        <f t="shared" si="9"/>
        <v>0</v>
      </c>
      <c r="X10" s="27">
        <f t="shared" si="10"/>
        <v>861</v>
      </c>
      <c r="Y10" s="31">
        <f t="shared" si="11"/>
        <v>90219000</v>
      </c>
      <c r="Z10" s="73"/>
      <c r="AF10" s="73"/>
      <c r="AG10" s="73"/>
      <c r="AI10" s="73"/>
      <c r="AJ10" s="73"/>
    </row>
    <row r="11" spans="1:36" s="65" customFormat="1" x14ac:dyDescent="0.2">
      <c r="A11" s="60">
        <v>8104</v>
      </c>
      <c r="B11" s="230" t="s">
        <v>592</v>
      </c>
      <c r="C11" s="77" t="s">
        <v>142</v>
      </c>
      <c r="D11" s="136">
        <v>203</v>
      </c>
      <c r="E11" s="97">
        <f t="shared" si="0"/>
        <v>24157000</v>
      </c>
      <c r="F11" s="136">
        <v>172</v>
      </c>
      <c r="G11" s="98">
        <f t="shared" si="1"/>
        <v>14276000</v>
      </c>
      <c r="H11" s="136">
        <v>5</v>
      </c>
      <c r="I11" s="97">
        <f t="shared" si="2"/>
        <v>595000</v>
      </c>
      <c r="J11" s="136">
        <v>3</v>
      </c>
      <c r="K11" s="98">
        <f t="shared" si="3"/>
        <v>249000</v>
      </c>
      <c r="L11" s="138"/>
      <c r="M11" s="97">
        <f t="shared" si="4"/>
        <v>0</v>
      </c>
      <c r="N11" s="138"/>
      <c r="O11" s="98">
        <f t="shared" si="5"/>
        <v>0</v>
      </c>
      <c r="P11" s="139">
        <v>26</v>
      </c>
      <c r="Q11" s="97">
        <f t="shared" si="6"/>
        <v>3094000</v>
      </c>
      <c r="R11" s="138">
        <v>6</v>
      </c>
      <c r="S11" s="309">
        <f t="shared" si="7"/>
        <v>498000</v>
      </c>
      <c r="T11" s="282"/>
      <c r="U11" s="278">
        <f t="shared" si="8"/>
        <v>0</v>
      </c>
      <c r="V11" s="278"/>
      <c r="W11" s="283">
        <f t="shared" si="9"/>
        <v>0</v>
      </c>
      <c r="X11" s="27">
        <f t="shared" si="10"/>
        <v>415</v>
      </c>
      <c r="Y11" s="31">
        <f t="shared" si="11"/>
        <v>42869000</v>
      </c>
      <c r="Z11" s="73"/>
      <c r="AF11" s="73"/>
      <c r="AG11" s="73"/>
      <c r="AI11" s="73"/>
      <c r="AJ11" s="73"/>
    </row>
    <row r="12" spans="1:36" s="65" customFormat="1" x14ac:dyDescent="0.2">
      <c r="A12" s="60">
        <v>8105</v>
      </c>
      <c r="B12" s="230" t="s">
        <v>586</v>
      </c>
      <c r="C12" s="77" t="s">
        <v>143</v>
      </c>
      <c r="D12" s="136">
        <v>111</v>
      </c>
      <c r="E12" s="97">
        <f t="shared" si="0"/>
        <v>13209000</v>
      </c>
      <c r="F12" s="136">
        <v>94</v>
      </c>
      <c r="G12" s="98">
        <f t="shared" si="1"/>
        <v>7802000</v>
      </c>
      <c r="H12" s="136">
        <v>31</v>
      </c>
      <c r="I12" s="97">
        <f t="shared" si="2"/>
        <v>3689000</v>
      </c>
      <c r="J12" s="136">
        <v>34</v>
      </c>
      <c r="K12" s="98">
        <f t="shared" si="3"/>
        <v>2822000</v>
      </c>
      <c r="L12" s="138"/>
      <c r="M12" s="97">
        <f t="shared" si="4"/>
        <v>0</v>
      </c>
      <c r="N12" s="138"/>
      <c r="O12" s="98">
        <f t="shared" si="5"/>
        <v>0</v>
      </c>
      <c r="P12" s="139">
        <v>3</v>
      </c>
      <c r="Q12" s="97">
        <f t="shared" si="6"/>
        <v>357000</v>
      </c>
      <c r="R12" s="138">
        <v>1</v>
      </c>
      <c r="S12" s="309">
        <f t="shared" si="7"/>
        <v>83000</v>
      </c>
      <c r="T12" s="282">
        <v>22</v>
      </c>
      <c r="U12" s="278">
        <f t="shared" si="8"/>
        <v>2618000</v>
      </c>
      <c r="V12" s="278">
        <v>15</v>
      </c>
      <c r="W12" s="283">
        <f t="shared" si="9"/>
        <v>1245000</v>
      </c>
      <c r="X12" s="27">
        <f t="shared" si="10"/>
        <v>311</v>
      </c>
      <c r="Y12" s="31">
        <f t="shared" si="11"/>
        <v>31825000</v>
      </c>
      <c r="Z12" s="73"/>
      <c r="AF12" s="73"/>
      <c r="AG12" s="73"/>
      <c r="AI12" s="73"/>
      <c r="AJ12" s="73"/>
    </row>
    <row r="13" spans="1:36" s="65" customFormat="1" x14ac:dyDescent="0.2">
      <c r="A13" s="60">
        <v>8106</v>
      </c>
      <c r="B13" s="230" t="s">
        <v>590</v>
      </c>
      <c r="C13" s="77" t="s">
        <v>144</v>
      </c>
      <c r="D13" s="136">
        <v>56</v>
      </c>
      <c r="E13" s="97">
        <f t="shared" si="0"/>
        <v>6664000</v>
      </c>
      <c r="F13" s="136">
        <v>63</v>
      </c>
      <c r="G13" s="98">
        <f t="shared" si="1"/>
        <v>5229000</v>
      </c>
      <c r="H13" s="136">
        <v>33</v>
      </c>
      <c r="I13" s="97">
        <f t="shared" si="2"/>
        <v>3927000</v>
      </c>
      <c r="J13" s="136">
        <v>15</v>
      </c>
      <c r="K13" s="98">
        <f t="shared" si="3"/>
        <v>1245000</v>
      </c>
      <c r="L13" s="138"/>
      <c r="M13" s="97">
        <f t="shared" si="4"/>
        <v>0</v>
      </c>
      <c r="N13" s="138"/>
      <c r="O13" s="98">
        <f t="shared" si="5"/>
        <v>0</v>
      </c>
      <c r="P13" s="139">
        <v>12</v>
      </c>
      <c r="Q13" s="97">
        <f t="shared" si="6"/>
        <v>1428000</v>
      </c>
      <c r="R13" s="138">
        <v>3</v>
      </c>
      <c r="S13" s="309">
        <f t="shared" si="7"/>
        <v>249000</v>
      </c>
      <c r="T13" s="282">
        <v>27</v>
      </c>
      <c r="U13" s="278">
        <f t="shared" si="8"/>
        <v>3213000</v>
      </c>
      <c r="V13" s="278">
        <v>13</v>
      </c>
      <c r="W13" s="283">
        <f t="shared" si="9"/>
        <v>1079000</v>
      </c>
      <c r="X13" s="27">
        <f t="shared" si="10"/>
        <v>222</v>
      </c>
      <c r="Y13" s="31">
        <f t="shared" si="11"/>
        <v>23034000</v>
      </c>
      <c r="Z13" s="73"/>
      <c r="AF13" s="73"/>
      <c r="AG13" s="73"/>
      <c r="AI13" s="73"/>
      <c r="AJ13" s="73"/>
    </row>
    <row r="14" spans="1:36" s="65" customFormat="1" ht="23.25" x14ac:dyDescent="0.2">
      <c r="A14" s="60">
        <v>8107</v>
      </c>
      <c r="B14" s="230" t="s">
        <v>582</v>
      </c>
      <c r="C14" s="77" t="s">
        <v>145</v>
      </c>
      <c r="D14" s="136">
        <v>126</v>
      </c>
      <c r="E14" s="97">
        <f t="shared" si="0"/>
        <v>14994000</v>
      </c>
      <c r="F14" s="136">
        <v>103</v>
      </c>
      <c r="G14" s="98">
        <f t="shared" si="1"/>
        <v>8549000</v>
      </c>
      <c r="H14" s="136">
        <v>50</v>
      </c>
      <c r="I14" s="97">
        <f t="shared" si="2"/>
        <v>5950000</v>
      </c>
      <c r="J14" s="136">
        <v>21</v>
      </c>
      <c r="K14" s="98">
        <f t="shared" si="3"/>
        <v>1743000</v>
      </c>
      <c r="L14" s="138"/>
      <c r="M14" s="97">
        <f t="shared" si="4"/>
        <v>0</v>
      </c>
      <c r="N14" s="138"/>
      <c r="O14" s="98">
        <f t="shared" si="5"/>
        <v>0</v>
      </c>
      <c r="P14" s="139"/>
      <c r="Q14" s="97">
        <f t="shared" si="6"/>
        <v>0</v>
      </c>
      <c r="R14" s="138"/>
      <c r="S14" s="309">
        <f t="shared" si="7"/>
        <v>0</v>
      </c>
      <c r="T14" s="282"/>
      <c r="U14" s="278">
        <f t="shared" si="8"/>
        <v>0</v>
      </c>
      <c r="V14" s="278"/>
      <c r="W14" s="283">
        <f t="shared" si="9"/>
        <v>0</v>
      </c>
      <c r="X14" s="27">
        <f t="shared" si="10"/>
        <v>300</v>
      </c>
      <c r="Y14" s="31">
        <f t="shared" si="11"/>
        <v>31236000</v>
      </c>
      <c r="Z14" s="73"/>
      <c r="AF14" s="73"/>
      <c r="AG14" s="73"/>
      <c r="AI14" s="73"/>
      <c r="AJ14" s="73"/>
    </row>
    <row r="15" spans="1:36" s="65" customFormat="1" x14ac:dyDescent="0.2">
      <c r="A15" s="60">
        <v>8108</v>
      </c>
      <c r="B15" s="230" t="s">
        <v>598</v>
      </c>
      <c r="C15" s="77" t="s">
        <v>146</v>
      </c>
      <c r="D15" s="136">
        <v>69</v>
      </c>
      <c r="E15" s="97">
        <f t="shared" si="0"/>
        <v>8211000</v>
      </c>
      <c r="F15" s="136">
        <v>103</v>
      </c>
      <c r="G15" s="98">
        <f t="shared" si="1"/>
        <v>8549000</v>
      </c>
      <c r="H15" s="136">
        <v>36</v>
      </c>
      <c r="I15" s="97">
        <f t="shared" si="2"/>
        <v>4284000</v>
      </c>
      <c r="J15" s="136">
        <v>16</v>
      </c>
      <c r="K15" s="98">
        <f t="shared" si="3"/>
        <v>1328000</v>
      </c>
      <c r="L15" s="138"/>
      <c r="M15" s="97">
        <f t="shared" si="4"/>
        <v>0</v>
      </c>
      <c r="N15" s="138"/>
      <c r="O15" s="98">
        <f t="shared" si="5"/>
        <v>0</v>
      </c>
      <c r="P15" s="139">
        <v>2</v>
      </c>
      <c r="Q15" s="97">
        <f t="shared" si="6"/>
        <v>238000</v>
      </c>
      <c r="R15" s="138">
        <v>14</v>
      </c>
      <c r="S15" s="309">
        <f t="shared" si="7"/>
        <v>1162000</v>
      </c>
      <c r="T15" s="282">
        <v>30</v>
      </c>
      <c r="U15" s="278">
        <f t="shared" si="8"/>
        <v>3570000</v>
      </c>
      <c r="V15" s="278">
        <v>22</v>
      </c>
      <c r="W15" s="283">
        <f t="shared" si="9"/>
        <v>1826000</v>
      </c>
      <c r="X15" s="27">
        <f t="shared" si="10"/>
        <v>292</v>
      </c>
      <c r="Y15" s="31">
        <f t="shared" si="11"/>
        <v>29168000</v>
      </c>
      <c r="Z15" s="73"/>
      <c r="AF15" s="73"/>
      <c r="AG15" s="73"/>
      <c r="AI15" s="73"/>
      <c r="AJ15" s="73"/>
    </row>
    <row r="16" spans="1:36" s="65" customFormat="1" x14ac:dyDescent="0.2">
      <c r="A16" s="60">
        <v>8109</v>
      </c>
      <c r="B16" s="230" t="s">
        <v>594</v>
      </c>
      <c r="C16" s="77" t="s">
        <v>147</v>
      </c>
      <c r="D16" s="136">
        <v>509</v>
      </c>
      <c r="E16" s="97">
        <f t="shared" si="0"/>
        <v>60571000</v>
      </c>
      <c r="F16" s="136">
        <v>507</v>
      </c>
      <c r="G16" s="98">
        <f t="shared" si="1"/>
        <v>42081000</v>
      </c>
      <c r="H16" s="136">
        <v>210</v>
      </c>
      <c r="I16" s="97">
        <f t="shared" si="2"/>
        <v>24990000</v>
      </c>
      <c r="J16" s="136">
        <v>123</v>
      </c>
      <c r="K16" s="98">
        <f t="shared" si="3"/>
        <v>10209000</v>
      </c>
      <c r="L16" s="137">
        <v>14</v>
      </c>
      <c r="M16" s="97">
        <f t="shared" si="4"/>
        <v>1666000</v>
      </c>
      <c r="N16" s="137">
        <v>1</v>
      </c>
      <c r="O16" s="98">
        <f t="shared" si="5"/>
        <v>83000</v>
      </c>
      <c r="P16" s="139">
        <v>67</v>
      </c>
      <c r="Q16" s="97">
        <f t="shared" si="6"/>
        <v>7973000</v>
      </c>
      <c r="R16" s="138">
        <v>22</v>
      </c>
      <c r="S16" s="309">
        <f t="shared" si="7"/>
        <v>1826000</v>
      </c>
      <c r="T16" s="282">
        <v>53</v>
      </c>
      <c r="U16" s="278">
        <f t="shared" si="8"/>
        <v>6307000</v>
      </c>
      <c r="V16" s="278">
        <v>49</v>
      </c>
      <c r="W16" s="283">
        <f t="shared" si="9"/>
        <v>4067000</v>
      </c>
      <c r="X16" s="27">
        <f t="shared" si="10"/>
        <v>1555</v>
      </c>
      <c r="Y16" s="31">
        <f t="shared" si="11"/>
        <v>159773000</v>
      </c>
      <c r="Z16" s="73"/>
      <c r="AF16" s="73"/>
      <c r="AG16" s="73"/>
      <c r="AI16" s="73"/>
      <c r="AJ16" s="73"/>
    </row>
    <row r="17" spans="1:36" s="65" customFormat="1" x14ac:dyDescent="0.2">
      <c r="A17" s="60">
        <v>8110</v>
      </c>
      <c r="B17" s="230" t="s">
        <v>587</v>
      </c>
      <c r="C17" s="77" t="s">
        <v>148</v>
      </c>
      <c r="D17" s="136">
        <v>170</v>
      </c>
      <c r="E17" s="97">
        <f t="shared" si="0"/>
        <v>20230000</v>
      </c>
      <c r="F17" s="136">
        <v>190</v>
      </c>
      <c r="G17" s="98">
        <f t="shared" si="1"/>
        <v>15770000</v>
      </c>
      <c r="H17" s="136">
        <v>61</v>
      </c>
      <c r="I17" s="97">
        <f t="shared" si="2"/>
        <v>7259000</v>
      </c>
      <c r="J17" s="136">
        <v>39</v>
      </c>
      <c r="K17" s="98">
        <f t="shared" si="3"/>
        <v>3237000</v>
      </c>
      <c r="L17" s="138"/>
      <c r="M17" s="97">
        <f t="shared" si="4"/>
        <v>0</v>
      </c>
      <c r="N17" s="138"/>
      <c r="O17" s="98">
        <f t="shared" si="5"/>
        <v>0</v>
      </c>
      <c r="P17" s="139">
        <v>32</v>
      </c>
      <c r="Q17" s="97">
        <f t="shared" si="6"/>
        <v>3808000</v>
      </c>
      <c r="R17" s="138">
        <v>1</v>
      </c>
      <c r="S17" s="309">
        <f t="shared" si="7"/>
        <v>83000</v>
      </c>
      <c r="T17" s="282">
        <v>26</v>
      </c>
      <c r="U17" s="278">
        <f t="shared" si="8"/>
        <v>3094000</v>
      </c>
      <c r="V17" s="278">
        <v>20</v>
      </c>
      <c r="W17" s="283">
        <f t="shared" si="9"/>
        <v>1660000</v>
      </c>
      <c r="X17" s="27">
        <f t="shared" si="10"/>
        <v>539</v>
      </c>
      <c r="Y17" s="31">
        <f t="shared" si="11"/>
        <v>55141000</v>
      </c>
      <c r="Z17" s="73"/>
      <c r="AF17" s="73"/>
      <c r="AG17" s="73"/>
      <c r="AI17" s="73"/>
      <c r="AJ17" s="73"/>
    </row>
    <row r="18" spans="1:36" s="65" customFormat="1" x14ac:dyDescent="0.2">
      <c r="A18" s="60">
        <v>8111</v>
      </c>
      <c r="B18" s="230" t="s">
        <v>595</v>
      </c>
      <c r="C18" s="77" t="s">
        <v>149</v>
      </c>
      <c r="D18" s="136">
        <v>101</v>
      </c>
      <c r="E18" s="97">
        <f t="shared" si="0"/>
        <v>12019000</v>
      </c>
      <c r="F18" s="136">
        <v>86</v>
      </c>
      <c r="G18" s="98">
        <f t="shared" si="1"/>
        <v>7138000</v>
      </c>
      <c r="H18" s="136">
        <v>68</v>
      </c>
      <c r="I18" s="97">
        <f t="shared" si="2"/>
        <v>8092000</v>
      </c>
      <c r="J18" s="136">
        <v>14</v>
      </c>
      <c r="K18" s="98">
        <f t="shared" si="3"/>
        <v>1162000</v>
      </c>
      <c r="L18" s="138"/>
      <c r="M18" s="97">
        <f t="shared" si="4"/>
        <v>0</v>
      </c>
      <c r="N18" s="138"/>
      <c r="O18" s="98">
        <f t="shared" si="5"/>
        <v>0</v>
      </c>
      <c r="P18" s="139">
        <v>6</v>
      </c>
      <c r="Q18" s="97">
        <f t="shared" si="6"/>
        <v>714000</v>
      </c>
      <c r="R18" s="138">
        <v>3</v>
      </c>
      <c r="S18" s="309">
        <f t="shared" si="7"/>
        <v>249000</v>
      </c>
      <c r="T18" s="282">
        <v>22</v>
      </c>
      <c r="U18" s="278">
        <f t="shared" si="8"/>
        <v>2618000</v>
      </c>
      <c r="V18" s="278">
        <v>18</v>
      </c>
      <c r="W18" s="283">
        <f t="shared" si="9"/>
        <v>1494000</v>
      </c>
      <c r="X18" s="27">
        <f t="shared" si="10"/>
        <v>318</v>
      </c>
      <c r="Y18" s="31">
        <f t="shared" si="11"/>
        <v>33486000</v>
      </c>
      <c r="Z18" s="73"/>
      <c r="AF18" s="73"/>
      <c r="AG18" s="73"/>
      <c r="AI18" s="73"/>
      <c r="AJ18" s="73"/>
    </row>
    <row r="19" spans="1:36" s="65" customFormat="1" x14ac:dyDescent="0.2">
      <c r="A19" s="60">
        <v>8112</v>
      </c>
      <c r="B19" s="230" t="s">
        <v>597</v>
      </c>
      <c r="C19" s="77" t="s">
        <v>150</v>
      </c>
      <c r="D19" s="136">
        <v>228</v>
      </c>
      <c r="E19" s="97">
        <f t="shared" si="0"/>
        <v>27132000</v>
      </c>
      <c r="F19" s="136">
        <v>254</v>
      </c>
      <c r="G19" s="98">
        <f t="shared" si="1"/>
        <v>21082000</v>
      </c>
      <c r="H19" s="136">
        <v>76</v>
      </c>
      <c r="I19" s="97">
        <f t="shared" si="2"/>
        <v>9044000</v>
      </c>
      <c r="J19" s="136">
        <v>25</v>
      </c>
      <c r="K19" s="98">
        <f t="shared" si="3"/>
        <v>2075000</v>
      </c>
      <c r="L19" s="138"/>
      <c r="M19" s="97">
        <f t="shared" si="4"/>
        <v>0</v>
      </c>
      <c r="N19" s="138"/>
      <c r="O19" s="98">
        <f t="shared" si="5"/>
        <v>0</v>
      </c>
      <c r="P19" s="139">
        <v>21</v>
      </c>
      <c r="Q19" s="97">
        <f t="shared" si="6"/>
        <v>2499000</v>
      </c>
      <c r="R19" s="138">
        <v>5</v>
      </c>
      <c r="S19" s="309">
        <f t="shared" si="7"/>
        <v>415000</v>
      </c>
      <c r="T19" s="282"/>
      <c r="U19" s="278">
        <f t="shared" si="8"/>
        <v>0</v>
      </c>
      <c r="V19" s="278"/>
      <c r="W19" s="283">
        <f t="shared" si="9"/>
        <v>0</v>
      </c>
      <c r="X19" s="27">
        <f t="shared" si="10"/>
        <v>609</v>
      </c>
      <c r="Y19" s="31">
        <f t="shared" si="11"/>
        <v>62247000</v>
      </c>
      <c r="Z19" s="73"/>
      <c r="AF19" s="73"/>
      <c r="AG19" s="73"/>
      <c r="AI19" s="73"/>
      <c r="AJ19" s="73"/>
    </row>
    <row r="20" spans="1:36" s="65" customFormat="1" x14ac:dyDescent="0.2">
      <c r="A20" s="60">
        <v>8113</v>
      </c>
      <c r="B20" s="230" t="s">
        <v>581</v>
      </c>
      <c r="C20" s="77" t="s">
        <v>151</v>
      </c>
      <c r="D20" s="136">
        <v>260</v>
      </c>
      <c r="E20" s="97">
        <f t="shared" si="0"/>
        <v>30940000</v>
      </c>
      <c r="F20" s="136">
        <v>276</v>
      </c>
      <c r="G20" s="98">
        <f t="shared" si="1"/>
        <v>22908000</v>
      </c>
      <c r="H20" s="136">
        <v>48</v>
      </c>
      <c r="I20" s="97">
        <f t="shared" si="2"/>
        <v>5712000</v>
      </c>
      <c r="J20" s="136">
        <v>22</v>
      </c>
      <c r="K20" s="98">
        <f t="shared" si="3"/>
        <v>1826000</v>
      </c>
      <c r="L20" s="137">
        <v>6</v>
      </c>
      <c r="M20" s="97">
        <f t="shared" si="4"/>
        <v>714000</v>
      </c>
      <c r="N20" s="137">
        <v>0</v>
      </c>
      <c r="O20" s="98">
        <f t="shared" si="5"/>
        <v>0</v>
      </c>
      <c r="P20" s="139">
        <v>55</v>
      </c>
      <c r="Q20" s="97">
        <f t="shared" si="6"/>
        <v>6545000</v>
      </c>
      <c r="R20" s="138">
        <v>13</v>
      </c>
      <c r="S20" s="309">
        <f t="shared" si="7"/>
        <v>1079000</v>
      </c>
      <c r="T20" s="282">
        <v>52</v>
      </c>
      <c r="U20" s="278">
        <f t="shared" si="8"/>
        <v>6188000</v>
      </c>
      <c r="V20" s="278">
        <v>23</v>
      </c>
      <c r="W20" s="283">
        <f t="shared" si="9"/>
        <v>1909000</v>
      </c>
      <c r="X20" s="27">
        <f t="shared" si="10"/>
        <v>755</v>
      </c>
      <c r="Y20" s="31">
        <f t="shared" si="11"/>
        <v>77821000</v>
      </c>
      <c r="Z20" s="73"/>
      <c r="AF20" s="73"/>
      <c r="AG20" s="73"/>
      <c r="AI20" s="73"/>
      <c r="AJ20" s="73"/>
    </row>
    <row r="21" spans="1:36" s="65" customFormat="1" ht="23.25" x14ac:dyDescent="0.2">
      <c r="A21" s="60">
        <v>8114</v>
      </c>
      <c r="B21" s="230" t="s">
        <v>596</v>
      </c>
      <c r="C21" s="77" t="s">
        <v>152</v>
      </c>
      <c r="D21" s="136">
        <v>261</v>
      </c>
      <c r="E21" s="97">
        <f t="shared" si="0"/>
        <v>31059000</v>
      </c>
      <c r="F21" s="136">
        <v>180</v>
      </c>
      <c r="G21" s="98">
        <f t="shared" si="1"/>
        <v>14940000</v>
      </c>
      <c r="H21" s="136">
        <v>167</v>
      </c>
      <c r="I21" s="97">
        <f t="shared" si="2"/>
        <v>19873000</v>
      </c>
      <c r="J21" s="136">
        <v>58</v>
      </c>
      <c r="K21" s="98">
        <f t="shared" si="3"/>
        <v>4814000</v>
      </c>
      <c r="L21" s="138"/>
      <c r="M21" s="97">
        <f t="shared" si="4"/>
        <v>0</v>
      </c>
      <c r="N21" s="138"/>
      <c r="O21" s="98">
        <f t="shared" si="5"/>
        <v>0</v>
      </c>
      <c r="P21" s="139">
        <v>9</v>
      </c>
      <c r="Q21" s="97">
        <f t="shared" si="6"/>
        <v>1071000</v>
      </c>
      <c r="R21" s="138">
        <v>2</v>
      </c>
      <c r="S21" s="309">
        <f t="shared" si="7"/>
        <v>166000</v>
      </c>
      <c r="T21" s="282"/>
      <c r="U21" s="278">
        <f t="shared" si="8"/>
        <v>0</v>
      </c>
      <c r="V21" s="278"/>
      <c r="W21" s="283">
        <f t="shared" si="9"/>
        <v>0</v>
      </c>
      <c r="X21" s="27">
        <f t="shared" si="10"/>
        <v>677</v>
      </c>
      <c r="Y21" s="31">
        <f t="shared" si="11"/>
        <v>71923000</v>
      </c>
      <c r="Z21" s="73"/>
      <c r="AF21" s="73"/>
      <c r="AG21" s="73"/>
      <c r="AI21" s="73"/>
      <c r="AJ21" s="73"/>
    </row>
    <row r="22" spans="1:36" s="65" customFormat="1" x14ac:dyDescent="0.2">
      <c r="A22" s="60">
        <v>8115</v>
      </c>
      <c r="B22" s="230" t="s">
        <v>591</v>
      </c>
      <c r="C22" s="77" t="s">
        <v>153</v>
      </c>
      <c r="D22" s="136">
        <v>195</v>
      </c>
      <c r="E22" s="97">
        <f t="shared" si="0"/>
        <v>23205000</v>
      </c>
      <c r="F22" s="136">
        <v>152</v>
      </c>
      <c r="G22" s="98">
        <f t="shared" si="1"/>
        <v>12616000</v>
      </c>
      <c r="H22" s="136">
        <v>48</v>
      </c>
      <c r="I22" s="97">
        <f t="shared" si="2"/>
        <v>5712000</v>
      </c>
      <c r="J22" s="136">
        <v>57</v>
      </c>
      <c r="K22" s="98">
        <f t="shared" si="3"/>
        <v>4731000</v>
      </c>
      <c r="L22" s="137">
        <v>3</v>
      </c>
      <c r="M22" s="97">
        <f t="shared" si="4"/>
        <v>357000</v>
      </c>
      <c r="N22" s="137">
        <v>0</v>
      </c>
      <c r="O22" s="98">
        <f t="shared" si="5"/>
        <v>0</v>
      </c>
      <c r="P22" s="139">
        <v>23</v>
      </c>
      <c r="Q22" s="97">
        <f t="shared" si="6"/>
        <v>2737000</v>
      </c>
      <c r="R22" s="138">
        <v>6</v>
      </c>
      <c r="S22" s="309">
        <f t="shared" si="7"/>
        <v>498000</v>
      </c>
      <c r="T22" s="282">
        <v>46</v>
      </c>
      <c r="U22" s="278">
        <f t="shared" si="8"/>
        <v>5474000</v>
      </c>
      <c r="V22" s="278">
        <v>37</v>
      </c>
      <c r="W22" s="283">
        <f t="shared" si="9"/>
        <v>3071000</v>
      </c>
      <c r="X22" s="27">
        <f t="shared" si="10"/>
        <v>567</v>
      </c>
      <c r="Y22" s="31">
        <f t="shared" si="11"/>
        <v>58401000</v>
      </c>
      <c r="Z22" s="73"/>
      <c r="AF22" s="73"/>
      <c r="AG22" s="73"/>
      <c r="AI22" s="73"/>
      <c r="AJ22" s="73"/>
    </row>
    <row r="23" spans="1:36" s="65" customFormat="1" x14ac:dyDescent="0.2">
      <c r="A23" s="60">
        <v>8116</v>
      </c>
      <c r="B23" s="230" t="s">
        <v>599</v>
      </c>
      <c r="C23" s="77" t="s">
        <v>154</v>
      </c>
      <c r="D23" s="136">
        <v>200</v>
      </c>
      <c r="E23" s="97">
        <f t="shared" si="0"/>
        <v>23800000</v>
      </c>
      <c r="F23" s="136">
        <v>192</v>
      </c>
      <c r="G23" s="98">
        <f t="shared" si="1"/>
        <v>15936000</v>
      </c>
      <c r="H23" s="136">
        <v>37</v>
      </c>
      <c r="I23" s="97">
        <f t="shared" si="2"/>
        <v>4403000</v>
      </c>
      <c r="J23" s="136">
        <v>12</v>
      </c>
      <c r="K23" s="98">
        <f t="shared" si="3"/>
        <v>996000</v>
      </c>
      <c r="L23" s="137">
        <v>8</v>
      </c>
      <c r="M23" s="97">
        <f t="shared" si="4"/>
        <v>952000</v>
      </c>
      <c r="N23" s="137">
        <v>2</v>
      </c>
      <c r="O23" s="98">
        <f t="shared" si="5"/>
        <v>166000</v>
      </c>
      <c r="P23" s="139">
        <v>46</v>
      </c>
      <c r="Q23" s="97">
        <f t="shared" si="6"/>
        <v>5474000</v>
      </c>
      <c r="R23" s="138">
        <v>1</v>
      </c>
      <c r="S23" s="309">
        <f t="shared" si="7"/>
        <v>83000</v>
      </c>
      <c r="T23" s="282"/>
      <c r="U23" s="278">
        <f t="shared" si="8"/>
        <v>0</v>
      </c>
      <c r="V23" s="278"/>
      <c r="W23" s="283">
        <f t="shared" si="9"/>
        <v>0</v>
      </c>
      <c r="X23" s="27">
        <f t="shared" si="10"/>
        <v>498</v>
      </c>
      <c r="Y23" s="31">
        <f t="shared" si="11"/>
        <v>51810000</v>
      </c>
      <c r="Z23" s="73"/>
      <c r="AF23" s="73"/>
      <c r="AG23" s="73"/>
      <c r="AI23" s="73"/>
      <c r="AJ23" s="73"/>
    </row>
    <row r="24" spans="1:36" s="65" customFormat="1" x14ac:dyDescent="0.2">
      <c r="A24" s="60">
        <v>8117</v>
      </c>
      <c r="B24" s="230" t="s">
        <v>588</v>
      </c>
      <c r="C24" s="77" t="s">
        <v>155</v>
      </c>
      <c r="D24" s="136">
        <v>202</v>
      </c>
      <c r="E24" s="97">
        <f t="shared" si="0"/>
        <v>24038000</v>
      </c>
      <c r="F24" s="136">
        <v>130</v>
      </c>
      <c r="G24" s="98">
        <f t="shared" si="1"/>
        <v>10790000</v>
      </c>
      <c r="H24" s="136">
        <v>105</v>
      </c>
      <c r="I24" s="97">
        <f t="shared" si="2"/>
        <v>12495000</v>
      </c>
      <c r="J24" s="136">
        <v>27</v>
      </c>
      <c r="K24" s="98">
        <f t="shared" si="3"/>
        <v>2241000</v>
      </c>
      <c r="L24" s="138"/>
      <c r="M24" s="97">
        <f t="shared" si="4"/>
        <v>0</v>
      </c>
      <c r="N24" s="138"/>
      <c r="O24" s="98">
        <f t="shared" si="5"/>
        <v>0</v>
      </c>
      <c r="P24" s="139">
        <v>5</v>
      </c>
      <c r="Q24" s="97">
        <f t="shared" si="6"/>
        <v>595000</v>
      </c>
      <c r="R24" s="138">
        <v>3</v>
      </c>
      <c r="S24" s="309">
        <f t="shared" si="7"/>
        <v>249000</v>
      </c>
      <c r="T24" s="282">
        <v>28</v>
      </c>
      <c r="U24" s="278">
        <f t="shared" si="8"/>
        <v>3332000</v>
      </c>
      <c r="V24" s="278">
        <v>17</v>
      </c>
      <c r="W24" s="283">
        <f t="shared" si="9"/>
        <v>1411000</v>
      </c>
      <c r="X24" s="27">
        <f t="shared" si="10"/>
        <v>517</v>
      </c>
      <c r="Y24" s="31">
        <f t="shared" si="11"/>
        <v>55151000</v>
      </c>
      <c r="Z24" s="73"/>
      <c r="AF24" s="73"/>
      <c r="AG24" s="73"/>
      <c r="AI24" s="73"/>
      <c r="AJ24" s="73"/>
    </row>
    <row r="25" spans="1:36" s="65" customFormat="1" x14ac:dyDescent="0.2">
      <c r="A25" s="60">
        <v>8118</v>
      </c>
      <c r="B25" s="230" t="s">
        <v>585</v>
      </c>
      <c r="C25" s="77" t="s">
        <v>156</v>
      </c>
      <c r="D25" s="136">
        <v>249</v>
      </c>
      <c r="E25" s="97">
        <f t="shared" si="0"/>
        <v>29631000</v>
      </c>
      <c r="F25" s="136">
        <v>235</v>
      </c>
      <c r="G25" s="98">
        <f t="shared" si="1"/>
        <v>19505000</v>
      </c>
      <c r="H25" s="136">
        <v>62</v>
      </c>
      <c r="I25" s="97">
        <f t="shared" si="2"/>
        <v>7378000</v>
      </c>
      <c r="J25" s="136">
        <v>20</v>
      </c>
      <c r="K25" s="98">
        <f t="shared" si="3"/>
        <v>1660000</v>
      </c>
      <c r="L25" s="138"/>
      <c r="M25" s="97">
        <f t="shared" si="4"/>
        <v>0</v>
      </c>
      <c r="N25" s="138"/>
      <c r="O25" s="98">
        <f t="shared" si="5"/>
        <v>0</v>
      </c>
      <c r="P25" s="139">
        <v>22</v>
      </c>
      <c r="Q25" s="97">
        <f t="shared" si="6"/>
        <v>2618000</v>
      </c>
      <c r="R25" s="138">
        <v>6</v>
      </c>
      <c r="S25" s="309">
        <f t="shared" si="7"/>
        <v>498000</v>
      </c>
      <c r="T25" s="282">
        <v>34</v>
      </c>
      <c r="U25" s="278">
        <f t="shared" si="8"/>
        <v>4046000</v>
      </c>
      <c r="V25" s="278">
        <v>28</v>
      </c>
      <c r="W25" s="283">
        <f t="shared" si="9"/>
        <v>2324000</v>
      </c>
      <c r="X25" s="27">
        <f t="shared" si="10"/>
        <v>656</v>
      </c>
      <c r="Y25" s="31">
        <f t="shared" si="11"/>
        <v>67660000</v>
      </c>
      <c r="Z25" s="73"/>
      <c r="AF25" s="73"/>
      <c r="AG25" s="73"/>
      <c r="AI25" s="73"/>
      <c r="AJ25" s="73"/>
    </row>
    <row r="26" spans="1:36" s="65" customFormat="1" x14ac:dyDescent="0.2">
      <c r="A26" s="60">
        <v>8119</v>
      </c>
      <c r="B26" s="230" t="s">
        <v>501</v>
      </c>
      <c r="C26" s="77" t="s">
        <v>157</v>
      </c>
      <c r="D26" s="136">
        <v>103</v>
      </c>
      <c r="E26" s="97">
        <f t="shared" si="0"/>
        <v>12257000</v>
      </c>
      <c r="F26" s="136">
        <v>102</v>
      </c>
      <c r="G26" s="98">
        <f t="shared" si="1"/>
        <v>8466000</v>
      </c>
      <c r="H26" s="136">
        <v>31</v>
      </c>
      <c r="I26" s="97">
        <f t="shared" si="2"/>
        <v>3689000</v>
      </c>
      <c r="J26" s="136">
        <v>11</v>
      </c>
      <c r="K26" s="98">
        <f t="shared" si="3"/>
        <v>913000</v>
      </c>
      <c r="L26" s="137">
        <v>5</v>
      </c>
      <c r="M26" s="97">
        <f t="shared" si="4"/>
        <v>595000</v>
      </c>
      <c r="N26" s="137">
        <v>0</v>
      </c>
      <c r="O26" s="98">
        <f t="shared" si="5"/>
        <v>0</v>
      </c>
      <c r="P26" s="139">
        <v>4</v>
      </c>
      <c r="Q26" s="97">
        <f t="shared" si="6"/>
        <v>476000</v>
      </c>
      <c r="R26" s="138">
        <v>1</v>
      </c>
      <c r="S26" s="309">
        <f t="shared" si="7"/>
        <v>83000</v>
      </c>
      <c r="T26" s="282">
        <v>19</v>
      </c>
      <c r="U26" s="278">
        <f t="shared" si="8"/>
        <v>2261000</v>
      </c>
      <c r="V26" s="278">
        <v>14</v>
      </c>
      <c r="W26" s="283">
        <f t="shared" si="9"/>
        <v>1162000</v>
      </c>
      <c r="X26" s="27">
        <f t="shared" si="10"/>
        <v>290</v>
      </c>
      <c r="Y26" s="31">
        <f t="shared" si="11"/>
        <v>29902000</v>
      </c>
      <c r="Z26" s="73"/>
      <c r="AF26" s="73"/>
      <c r="AG26" s="73"/>
      <c r="AI26" s="73"/>
      <c r="AJ26" s="73"/>
    </row>
    <row r="27" spans="1:36" s="65" customFormat="1" x14ac:dyDescent="0.2">
      <c r="A27" s="60">
        <v>8120</v>
      </c>
      <c r="B27" s="230" t="s">
        <v>583</v>
      </c>
      <c r="C27" s="77" t="s">
        <v>158</v>
      </c>
      <c r="D27" s="136">
        <v>248</v>
      </c>
      <c r="E27" s="97">
        <f t="shared" si="0"/>
        <v>29512000</v>
      </c>
      <c r="F27" s="136">
        <v>255</v>
      </c>
      <c r="G27" s="98">
        <f t="shared" si="1"/>
        <v>21165000</v>
      </c>
      <c r="H27" s="136">
        <v>21</v>
      </c>
      <c r="I27" s="97">
        <f t="shared" si="2"/>
        <v>2499000</v>
      </c>
      <c r="J27" s="136">
        <v>15</v>
      </c>
      <c r="K27" s="98">
        <f t="shared" si="3"/>
        <v>1245000</v>
      </c>
      <c r="L27" s="138"/>
      <c r="M27" s="97">
        <f t="shared" si="4"/>
        <v>0</v>
      </c>
      <c r="N27" s="138"/>
      <c r="O27" s="98">
        <f t="shared" si="5"/>
        <v>0</v>
      </c>
      <c r="P27" s="139"/>
      <c r="Q27" s="97">
        <f t="shared" si="6"/>
        <v>0</v>
      </c>
      <c r="R27" s="138"/>
      <c r="S27" s="309">
        <f t="shared" si="7"/>
        <v>0</v>
      </c>
      <c r="T27" s="282">
        <v>29</v>
      </c>
      <c r="U27" s="278">
        <f t="shared" si="8"/>
        <v>3451000</v>
      </c>
      <c r="V27" s="278">
        <v>25</v>
      </c>
      <c r="W27" s="283">
        <f t="shared" si="9"/>
        <v>2075000</v>
      </c>
      <c r="X27" s="27">
        <f t="shared" si="10"/>
        <v>593</v>
      </c>
      <c r="Y27" s="31">
        <f t="shared" si="11"/>
        <v>59947000</v>
      </c>
      <c r="Z27" s="73"/>
      <c r="AF27" s="73"/>
      <c r="AG27" s="73"/>
      <c r="AI27" s="73"/>
      <c r="AJ27" s="73"/>
    </row>
    <row r="28" spans="1:36" s="65" customFormat="1" ht="24" thickBot="1" x14ac:dyDescent="0.25">
      <c r="A28" s="60">
        <v>8121</v>
      </c>
      <c r="B28" s="230" t="s">
        <v>584</v>
      </c>
      <c r="C28" s="77" t="s">
        <v>159</v>
      </c>
      <c r="D28" s="136">
        <v>116</v>
      </c>
      <c r="E28" s="97">
        <f t="shared" si="0"/>
        <v>13804000</v>
      </c>
      <c r="F28" s="136">
        <v>131</v>
      </c>
      <c r="G28" s="98">
        <f t="shared" si="1"/>
        <v>10873000</v>
      </c>
      <c r="H28" s="136">
        <v>88</v>
      </c>
      <c r="I28" s="97">
        <f t="shared" si="2"/>
        <v>10472000</v>
      </c>
      <c r="J28" s="136">
        <v>66</v>
      </c>
      <c r="K28" s="98">
        <f t="shared" si="3"/>
        <v>5478000</v>
      </c>
      <c r="L28" s="138"/>
      <c r="M28" s="97">
        <f t="shared" si="4"/>
        <v>0</v>
      </c>
      <c r="N28" s="138"/>
      <c r="O28" s="98">
        <f t="shared" si="5"/>
        <v>0</v>
      </c>
      <c r="P28" s="139">
        <v>65</v>
      </c>
      <c r="Q28" s="97">
        <f t="shared" si="6"/>
        <v>7735000</v>
      </c>
      <c r="R28" s="138">
        <v>22</v>
      </c>
      <c r="S28" s="309">
        <f t="shared" si="7"/>
        <v>1826000</v>
      </c>
      <c r="T28" s="284">
        <v>33</v>
      </c>
      <c r="U28" s="285">
        <f t="shared" si="8"/>
        <v>3927000</v>
      </c>
      <c r="V28" s="285">
        <v>32</v>
      </c>
      <c r="W28" s="286">
        <f t="shared" si="9"/>
        <v>2656000</v>
      </c>
      <c r="X28" s="27">
        <f t="shared" si="10"/>
        <v>553</v>
      </c>
      <c r="Y28" s="31">
        <f t="shared" si="11"/>
        <v>56771000</v>
      </c>
      <c r="Z28" s="73"/>
      <c r="AF28" s="73"/>
      <c r="AG28" s="73"/>
      <c r="AI28" s="73"/>
      <c r="AJ28" s="73"/>
    </row>
    <row r="29" spans="1:36" ht="13.5" thickBot="1" x14ac:dyDescent="0.25">
      <c r="A29" s="332" t="s">
        <v>18</v>
      </c>
      <c r="B29" s="333"/>
      <c r="C29" s="334"/>
      <c r="D29" s="4">
        <f>SUM(D8:D28)</f>
        <v>4970</v>
      </c>
      <c r="E29" s="4">
        <f t="shared" ref="E29:Y29" si="12">SUM(E8:E28)</f>
        <v>591430000</v>
      </c>
      <c r="F29" s="4">
        <f t="shared" si="12"/>
        <v>4464</v>
      </c>
      <c r="G29" s="10">
        <f t="shared" si="12"/>
        <v>370512000</v>
      </c>
      <c r="H29" s="3">
        <f t="shared" si="12"/>
        <v>1761</v>
      </c>
      <c r="I29" s="4">
        <f t="shared" si="12"/>
        <v>209559000</v>
      </c>
      <c r="J29" s="4">
        <f t="shared" si="12"/>
        <v>1012</v>
      </c>
      <c r="K29" s="9">
        <f t="shared" si="12"/>
        <v>83996000</v>
      </c>
      <c r="L29" s="3">
        <f t="shared" si="12"/>
        <v>62</v>
      </c>
      <c r="M29" s="4">
        <f t="shared" si="12"/>
        <v>7378000</v>
      </c>
      <c r="N29" s="4">
        <f t="shared" si="12"/>
        <v>13</v>
      </c>
      <c r="O29" s="9">
        <f t="shared" si="12"/>
        <v>1079000</v>
      </c>
      <c r="P29" s="3">
        <f t="shared" si="12"/>
        <v>668</v>
      </c>
      <c r="Q29" s="4">
        <f t="shared" si="12"/>
        <v>79492000</v>
      </c>
      <c r="R29" s="4">
        <f t="shared" si="12"/>
        <v>190</v>
      </c>
      <c r="S29" s="9">
        <f t="shared" si="12"/>
        <v>15770000</v>
      </c>
      <c r="T29" s="3">
        <f t="shared" si="12"/>
        <v>666</v>
      </c>
      <c r="U29" s="4">
        <f t="shared" si="12"/>
        <v>79254000</v>
      </c>
      <c r="V29" s="4">
        <f t="shared" si="12"/>
        <v>417</v>
      </c>
      <c r="W29" s="9">
        <f t="shared" si="12"/>
        <v>34611000</v>
      </c>
      <c r="X29" s="3">
        <f t="shared" si="12"/>
        <v>14223</v>
      </c>
      <c r="Y29" s="9">
        <f t="shared" si="12"/>
        <v>1473081000</v>
      </c>
    </row>
    <row r="31" spans="1:36" x14ac:dyDescent="0.2">
      <c r="E31" s="42" t="s">
        <v>369</v>
      </c>
      <c r="F31" s="43">
        <v>119000</v>
      </c>
    </row>
    <row r="32" spans="1:36" x14ac:dyDescent="0.2">
      <c r="E32" s="42" t="s">
        <v>370</v>
      </c>
      <c r="F32" s="43">
        <v>83000</v>
      </c>
    </row>
  </sheetData>
  <mergeCells count="13">
    <mergeCell ref="X6:Y6"/>
    <mergeCell ref="A29:C29"/>
    <mergeCell ref="B6:B7"/>
    <mergeCell ref="A1:Y1"/>
    <mergeCell ref="A2:Y2"/>
    <mergeCell ref="A4:Y4"/>
    <mergeCell ref="A6:A7"/>
    <mergeCell ref="C6:C7"/>
    <mergeCell ref="D6:G6"/>
    <mergeCell ref="H6:K6"/>
    <mergeCell ref="L6:O6"/>
    <mergeCell ref="P6:S6"/>
    <mergeCell ref="T6:W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36"/>
  <sheetViews>
    <sheetView zoomScale="86" zoomScaleNormal="86" zoomScalePageLayoutView="87" workbookViewId="0">
      <pane xSplit="2" ySplit="7" topLeftCell="K8" activePane="bottomRight" state="frozen"/>
      <selection pane="topRight" activeCell="C1" sqref="C1"/>
      <selection pane="bottomLeft" activeCell="A8" sqref="A8"/>
      <selection pane="bottomRight" activeCell="K34" sqref="K34"/>
    </sheetView>
  </sheetViews>
  <sheetFormatPr baseColWidth="10" defaultRowHeight="12.75" x14ac:dyDescent="0.2"/>
  <cols>
    <col min="1" max="1" width="9.140625" bestFit="1" customWidth="1"/>
    <col min="2" max="2" width="37.28515625" customWidth="1"/>
    <col min="3" max="3" width="16.7109375" bestFit="1" customWidth="1"/>
    <col min="4" max="4" width="18.5703125" customWidth="1"/>
    <col min="5" max="5" width="14.85546875" bestFit="1" customWidth="1"/>
    <col min="6" max="6" width="17.140625" bestFit="1" customWidth="1"/>
    <col min="7" max="7" width="16.7109375" bestFit="1" customWidth="1"/>
    <col min="8" max="8" width="17.140625" bestFit="1" customWidth="1"/>
    <col min="9" max="10" width="16.7109375" bestFit="1" customWidth="1"/>
    <col min="11" max="11" width="14.85546875" bestFit="1" customWidth="1"/>
    <col min="12" max="12" width="16.5703125" customWidth="1"/>
    <col min="13" max="13" width="14.85546875" bestFit="1" customWidth="1"/>
    <col min="14" max="14" width="14" bestFit="1" customWidth="1"/>
    <col min="15" max="15" width="14.85546875" bestFit="1" customWidth="1"/>
    <col min="16" max="16" width="17.140625" customWidth="1"/>
    <col min="17" max="17" width="14.85546875" bestFit="1" customWidth="1"/>
    <col min="18" max="22" width="17.5703125" customWidth="1"/>
    <col min="23" max="23" width="16.85546875" customWidth="1"/>
    <col min="24" max="24" width="21.28515625" customWidth="1"/>
  </cols>
  <sheetData>
    <row r="1" spans="1:25" ht="18" x14ac:dyDescent="0.25">
      <c r="A1" s="338" t="s">
        <v>734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25" ht="18" x14ac:dyDescent="0.25">
      <c r="A2" s="338" t="s">
        <v>737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4" spans="1:25" ht="18" x14ac:dyDescent="0.25">
      <c r="A4" s="338" t="s">
        <v>19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1:25" ht="13.5" thickBot="1" x14ac:dyDescent="0.25"/>
    <row r="6" spans="1:25" s="65" customFormat="1" ht="15.75" customHeight="1" thickBot="1" x14ac:dyDescent="0.25">
      <c r="A6" s="365" t="s">
        <v>354</v>
      </c>
      <c r="B6" s="191"/>
      <c r="C6" s="345" t="s">
        <v>2</v>
      </c>
      <c r="D6" s="346"/>
      <c r="E6" s="346"/>
      <c r="F6" s="347"/>
      <c r="G6" s="345" t="s">
        <v>3</v>
      </c>
      <c r="H6" s="346"/>
      <c r="I6" s="346"/>
      <c r="J6" s="347"/>
      <c r="K6" s="345" t="s">
        <v>4</v>
      </c>
      <c r="L6" s="346"/>
      <c r="M6" s="346"/>
      <c r="N6" s="347"/>
      <c r="O6" s="345" t="s">
        <v>5</v>
      </c>
      <c r="P6" s="346"/>
      <c r="Q6" s="346"/>
      <c r="R6" s="347"/>
      <c r="S6" s="345" t="s">
        <v>733</v>
      </c>
      <c r="T6" s="346"/>
      <c r="U6" s="346"/>
      <c r="V6" s="347"/>
      <c r="W6" s="339" t="s">
        <v>355</v>
      </c>
      <c r="X6" s="340"/>
    </row>
    <row r="7" spans="1:25" s="65" customFormat="1" ht="77.25" thickBot="1" x14ac:dyDescent="0.25">
      <c r="A7" s="366"/>
      <c r="B7" s="192"/>
      <c r="C7" s="53" t="s">
        <v>731</v>
      </c>
      <c r="D7" s="54" t="s">
        <v>735</v>
      </c>
      <c r="E7" s="54" t="s">
        <v>732</v>
      </c>
      <c r="F7" s="55" t="s">
        <v>736</v>
      </c>
      <c r="G7" s="53" t="s">
        <v>731</v>
      </c>
      <c r="H7" s="54" t="s">
        <v>735</v>
      </c>
      <c r="I7" s="54" t="s">
        <v>732</v>
      </c>
      <c r="J7" s="55" t="s">
        <v>736</v>
      </c>
      <c r="K7" s="53" t="s">
        <v>731</v>
      </c>
      <c r="L7" s="54" t="s">
        <v>735</v>
      </c>
      <c r="M7" s="54" t="s">
        <v>732</v>
      </c>
      <c r="N7" s="55" t="s">
        <v>736</v>
      </c>
      <c r="O7" s="53" t="s">
        <v>731</v>
      </c>
      <c r="P7" s="54" t="s">
        <v>735</v>
      </c>
      <c r="Q7" s="54" t="s">
        <v>732</v>
      </c>
      <c r="R7" s="55" t="s">
        <v>736</v>
      </c>
      <c r="S7" s="53" t="s">
        <v>731</v>
      </c>
      <c r="T7" s="54" t="s">
        <v>735</v>
      </c>
      <c r="U7" s="54" t="s">
        <v>732</v>
      </c>
      <c r="V7" s="55" t="s">
        <v>736</v>
      </c>
      <c r="W7" s="56" t="s">
        <v>6</v>
      </c>
      <c r="X7" s="57" t="s">
        <v>368</v>
      </c>
    </row>
    <row r="8" spans="1:25" s="52" customFormat="1" x14ac:dyDescent="0.2">
      <c r="A8" s="250" t="s">
        <v>356</v>
      </c>
      <c r="B8" s="245" t="s">
        <v>376</v>
      </c>
      <c r="C8" s="317">
        <f>'Tarap. I'!D15</f>
        <v>1992</v>
      </c>
      <c r="D8" s="212">
        <f>'Tarap. I'!E15</f>
        <v>237048000</v>
      </c>
      <c r="E8" s="212">
        <f>'Tarap. I'!F15</f>
        <v>1651</v>
      </c>
      <c r="F8" s="318">
        <f>'Tarap. I'!G15</f>
        <v>137033000</v>
      </c>
      <c r="G8" s="212">
        <f>'Tarap. I'!H15</f>
        <v>831</v>
      </c>
      <c r="H8" s="212">
        <f>'Tarap. I'!I15</f>
        <v>98889000</v>
      </c>
      <c r="I8" s="212">
        <f>'Tarap. I'!J15</f>
        <v>523</v>
      </c>
      <c r="J8" s="310">
        <f>'Tarap. I'!K15</f>
        <v>43409000</v>
      </c>
      <c r="K8" s="317">
        <f>'Tarap. I'!L15</f>
        <v>41</v>
      </c>
      <c r="L8" s="212">
        <f>'Tarap. I'!M15</f>
        <v>4879000</v>
      </c>
      <c r="M8" s="212">
        <f>'Tarap. I'!N15</f>
        <v>2</v>
      </c>
      <c r="N8" s="318">
        <f>'Tarap. I'!O15</f>
        <v>166000</v>
      </c>
      <c r="O8" s="212">
        <f>'Tarap. I'!P15</f>
        <v>283</v>
      </c>
      <c r="P8" s="212">
        <f>'Tarap. I'!Q15</f>
        <v>33677000</v>
      </c>
      <c r="Q8" s="212">
        <f>'Tarap. I'!R15</f>
        <v>15</v>
      </c>
      <c r="R8" s="310">
        <f>'Tarap. I'!S15</f>
        <v>1245000</v>
      </c>
      <c r="S8" s="368">
        <f>'Tarap. I'!T15</f>
        <v>216</v>
      </c>
      <c r="T8" s="371">
        <f>'Tarap. I'!U15</f>
        <v>25704000</v>
      </c>
      <c r="U8" s="368">
        <f>'Tarap. I'!V15</f>
        <v>321</v>
      </c>
      <c r="V8" s="373">
        <f>'Tarap. I'!W15</f>
        <v>26643000</v>
      </c>
      <c r="W8" s="317">
        <f>'Tarap. I'!X15</f>
        <v>5875</v>
      </c>
      <c r="X8" s="318">
        <f>'Tarap. I'!Y15</f>
        <v>608693000</v>
      </c>
      <c r="Y8" s="130"/>
    </row>
    <row r="9" spans="1:25" s="52" customFormat="1" x14ac:dyDescent="0.2">
      <c r="A9" s="217" t="s">
        <v>357</v>
      </c>
      <c r="B9" s="246" t="s">
        <v>22</v>
      </c>
      <c r="C9" s="319">
        <f>Antof.II!D17</f>
        <v>4360</v>
      </c>
      <c r="D9" s="213">
        <f>Antof.II!E17</f>
        <v>518840000</v>
      </c>
      <c r="E9" s="213">
        <f>Antof.II!F17</f>
        <v>4316</v>
      </c>
      <c r="F9" s="320">
        <f>Antof.II!G17</f>
        <v>358228000</v>
      </c>
      <c r="G9" s="213">
        <f>Antof.II!H17</f>
        <v>540</v>
      </c>
      <c r="H9" s="213">
        <f>Antof.II!I17</f>
        <v>64260000</v>
      </c>
      <c r="I9" s="213">
        <f>Antof.II!J17</f>
        <v>774</v>
      </c>
      <c r="J9" s="311">
        <f>Antof.II!K17</f>
        <v>64242000</v>
      </c>
      <c r="K9" s="319">
        <f>Antof.II!L17</f>
        <v>14</v>
      </c>
      <c r="L9" s="213">
        <f>Antof.II!M17</f>
        <v>1666000</v>
      </c>
      <c r="M9" s="213">
        <f>Antof.II!N17</f>
        <v>4</v>
      </c>
      <c r="N9" s="320">
        <f>Antof.II!O17</f>
        <v>332000</v>
      </c>
      <c r="O9" s="213">
        <f>Antof.II!P17</f>
        <v>352</v>
      </c>
      <c r="P9" s="213">
        <f>Antof.II!Q17</f>
        <v>41888000</v>
      </c>
      <c r="Q9" s="213">
        <f>Antof.II!R17</f>
        <v>32</v>
      </c>
      <c r="R9" s="311">
        <f>Antof.II!S17</f>
        <v>2656000</v>
      </c>
      <c r="S9" s="369">
        <f>Antof.II!T17</f>
        <v>401</v>
      </c>
      <c r="T9" s="313">
        <f>Antof.II!U17</f>
        <v>47719000</v>
      </c>
      <c r="U9" s="369">
        <f>Antof.II!V17</f>
        <v>325</v>
      </c>
      <c r="V9" s="215">
        <f>Antof.II!W17</f>
        <v>26975000</v>
      </c>
      <c r="W9" s="319">
        <f>Antof.II!X17</f>
        <v>11118</v>
      </c>
      <c r="X9" s="320">
        <f>Antof.II!Y17</f>
        <v>1126806000</v>
      </c>
      <c r="Y9" s="131"/>
    </row>
    <row r="10" spans="1:25" s="52" customFormat="1" x14ac:dyDescent="0.2">
      <c r="A10" s="217" t="s">
        <v>358</v>
      </c>
      <c r="B10" s="246" t="s">
        <v>377</v>
      </c>
      <c r="C10" s="319">
        <f>'Atacam. III'!E17</f>
        <v>2026</v>
      </c>
      <c r="D10" s="213">
        <f>'Atacam. III'!F17</f>
        <v>241094000</v>
      </c>
      <c r="E10" s="213">
        <f>'Atacam. III'!G17</f>
        <v>1927</v>
      </c>
      <c r="F10" s="320">
        <f>'Atacam. III'!H17</f>
        <v>159941000</v>
      </c>
      <c r="G10" s="213">
        <f>'Atacam. III'!I17</f>
        <v>541</v>
      </c>
      <c r="H10" s="213">
        <f>'Atacam. III'!J17</f>
        <v>64379000</v>
      </c>
      <c r="I10" s="213">
        <f>'Atacam. III'!K17</f>
        <v>239</v>
      </c>
      <c r="J10" s="311">
        <f>'Atacam. III'!L17</f>
        <v>19837000</v>
      </c>
      <c r="K10" s="319">
        <f>'Atacam. III'!M17</f>
        <v>8</v>
      </c>
      <c r="L10" s="213">
        <f>'Atacam. III'!N17</f>
        <v>952000</v>
      </c>
      <c r="M10" s="213">
        <f>'Atacam. III'!O17</f>
        <v>1</v>
      </c>
      <c r="N10" s="320">
        <f>'Atacam. III'!P17</f>
        <v>83000</v>
      </c>
      <c r="O10" s="213">
        <f>'Atacam. III'!Q17</f>
        <v>256</v>
      </c>
      <c r="P10" s="213">
        <f>'Atacam. III'!R17</f>
        <v>30464000</v>
      </c>
      <c r="Q10" s="213">
        <f>'Atacam. III'!S17</f>
        <v>22</v>
      </c>
      <c r="R10" s="311">
        <f>'Atacam. III'!T17</f>
        <v>1826000</v>
      </c>
      <c r="S10" s="369">
        <f>'Atacam. III'!U17</f>
        <v>361</v>
      </c>
      <c r="T10" s="313">
        <f>'Atacam. III'!V17</f>
        <v>42959000</v>
      </c>
      <c r="U10" s="369">
        <f>'Atacam. III'!W17</f>
        <v>287</v>
      </c>
      <c r="V10" s="215">
        <f>'Atacam. III'!X17</f>
        <v>23821000</v>
      </c>
      <c r="W10" s="319">
        <f>'Atacam. III'!Y17</f>
        <v>5668</v>
      </c>
      <c r="X10" s="320">
        <f>'Atacam. III'!Z17</f>
        <v>585356000</v>
      </c>
      <c r="Y10" s="131"/>
    </row>
    <row r="11" spans="1:25" s="52" customFormat="1" x14ac:dyDescent="0.2">
      <c r="A11" s="217" t="s">
        <v>359</v>
      </c>
      <c r="B11" s="246" t="s">
        <v>195</v>
      </c>
      <c r="C11" s="319">
        <f>'Coquimbo.. IV'!D23</f>
        <v>4495</v>
      </c>
      <c r="D11" s="213">
        <f>'Coquimbo.. IV'!E23</f>
        <v>534905000</v>
      </c>
      <c r="E11" s="213">
        <f>'Coquimbo.. IV'!F23</f>
        <v>4255</v>
      </c>
      <c r="F11" s="320">
        <f>'Coquimbo.. IV'!G23</f>
        <v>353165000</v>
      </c>
      <c r="G11" s="213">
        <f>'Coquimbo.. IV'!H23</f>
        <v>2175</v>
      </c>
      <c r="H11" s="213">
        <f>'Coquimbo.. IV'!I23</f>
        <v>258825000</v>
      </c>
      <c r="I11" s="213">
        <f>'Coquimbo.. IV'!J23</f>
        <v>1158</v>
      </c>
      <c r="J11" s="311">
        <f>'Coquimbo.. IV'!K23</f>
        <v>96114000</v>
      </c>
      <c r="K11" s="319">
        <f>'Coquimbo.. IV'!L23</f>
        <v>49</v>
      </c>
      <c r="L11" s="213">
        <f>'Coquimbo.. IV'!M23</f>
        <v>5831000</v>
      </c>
      <c r="M11" s="213">
        <f>'Coquimbo.. IV'!N23</f>
        <v>11</v>
      </c>
      <c r="N11" s="320">
        <f>'Coquimbo.. IV'!O23</f>
        <v>913000</v>
      </c>
      <c r="O11" s="213">
        <f>'Coquimbo.. IV'!P23</f>
        <v>737</v>
      </c>
      <c r="P11" s="213">
        <f>'Coquimbo.. IV'!Q23</f>
        <v>87703000</v>
      </c>
      <c r="Q11" s="213">
        <f>'Coquimbo.. IV'!R23</f>
        <v>122</v>
      </c>
      <c r="R11" s="311">
        <f>'Coquimbo.. IV'!S23</f>
        <v>10126000</v>
      </c>
      <c r="S11" s="369">
        <f>'Coquimbo.. IV'!T23</f>
        <v>743</v>
      </c>
      <c r="T11" s="313">
        <f>'Coquimbo.. IV'!U23</f>
        <v>88417000</v>
      </c>
      <c r="U11" s="369">
        <f>'Coquimbo.. IV'!V23</f>
        <v>394</v>
      </c>
      <c r="V11" s="215">
        <f>'Coquimbo.. IV'!W23</f>
        <v>32702000</v>
      </c>
      <c r="W11" s="319">
        <f>'Coquimbo.. IV'!X23</f>
        <v>14139</v>
      </c>
      <c r="X11" s="320">
        <f>'Coquimbo.. IV'!Y23</f>
        <v>1468701000</v>
      </c>
      <c r="Y11" s="131"/>
    </row>
    <row r="12" spans="1:25" s="52" customFormat="1" x14ac:dyDescent="0.2">
      <c r="A12" s="217" t="s">
        <v>360</v>
      </c>
      <c r="B12" s="246" t="s">
        <v>44</v>
      </c>
      <c r="C12" s="319">
        <f>'Valp. V'!D46</f>
        <v>11238</v>
      </c>
      <c r="D12" s="213">
        <f>'Valp. V'!E46</f>
        <v>1337322000</v>
      </c>
      <c r="E12" s="213">
        <f>'Valp. V'!F46</f>
        <v>9066</v>
      </c>
      <c r="F12" s="320">
        <f>'Valp. V'!G46</f>
        <v>752478000</v>
      </c>
      <c r="G12" s="213">
        <f>'Valp. V'!H46</f>
        <v>4057</v>
      </c>
      <c r="H12" s="213">
        <f>'Valp. V'!I46</f>
        <v>482783000</v>
      </c>
      <c r="I12" s="213">
        <f>'Valp. V'!J46</f>
        <v>2932</v>
      </c>
      <c r="J12" s="311">
        <f>'Valp. V'!K46</f>
        <v>243356000</v>
      </c>
      <c r="K12" s="319">
        <f>'Valp. V'!L46</f>
        <v>244</v>
      </c>
      <c r="L12" s="213">
        <f>'Valp. V'!M46</f>
        <v>29036000</v>
      </c>
      <c r="M12" s="213">
        <f>'Valp. V'!N46</f>
        <v>42</v>
      </c>
      <c r="N12" s="320">
        <f>'Valp. V'!O46</f>
        <v>3486000</v>
      </c>
      <c r="O12" s="213">
        <f>'Valp. V'!P46</f>
        <v>1715</v>
      </c>
      <c r="P12" s="213">
        <f>'Valp. V'!Q46</f>
        <v>204085000</v>
      </c>
      <c r="Q12" s="213">
        <f>'Valp. V'!R46</f>
        <v>348</v>
      </c>
      <c r="R12" s="311">
        <f>'Valp. V'!S46</f>
        <v>28884000</v>
      </c>
      <c r="S12" s="369">
        <f>'Valp. V'!T46</f>
        <v>2564</v>
      </c>
      <c r="T12" s="313">
        <f>'Valp. V'!U46</f>
        <v>305116000</v>
      </c>
      <c r="U12" s="369">
        <f>'Valp. V'!V46</f>
        <v>922</v>
      </c>
      <c r="V12" s="215">
        <f>'Valp. V'!W46</f>
        <v>76526000</v>
      </c>
      <c r="W12" s="319">
        <f>'Valp. V'!X46</f>
        <v>33128</v>
      </c>
      <c r="X12" s="320">
        <f>'Valp. V'!Y46</f>
        <v>3463072000</v>
      </c>
      <c r="Y12" s="131"/>
    </row>
    <row r="13" spans="1:25" s="52" customFormat="1" x14ac:dyDescent="0.2">
      <c r="A13" s="217" t="s">
        <v>361</v>
      </c>
      <c r="B13" s="246" t="s">
        <v>378</v>
      </c>
      <c r="C13" s="319">
        <f>L.B.O´Hig.VI!D41</f>
        <v>8466</v>
      </c>
      <c r="D13" s="213">
        <f>L.B.O´Hig.VI!E41</f>
        <v>1007454000</v>
      </c>
      <c r="E13" s="213">
        <f>L.B.O´Hig.VI!F41</f>
        <v>6341</v>
      </c>
      <c r="F13" s="320">
        <f>L.B.O´Hig.VI!G41</f>
        <v>526303000</v>
      </c>
      <c r="G13" s="213">
        <f>L.B.O´Hig.VI!H41</f>
        <v>2677</v>
      </c>
      <c r="H13" s="213">
        <f>L.B.O´Hig.VI!I41</f>
        <v>318563000</v>
      </c>
      <c r="I13" s="213">
        <f>L.B.O´Hig.VI!J41</f>
        <v>1372</v>
      </c>
      <c r="J13" s="311">
        <f>L.B.O´Hig.VI!K41</f>
        <v>113876000</v>
      </c>
      <c r="K13" s="319">
        <f>L.B.O´Hig.VI!L41</f>
        <v>32</v>
      </c>
      <c r="L13" s="213">
        <f>L.B.O´Hig.VI!M41</f>
        <v>3808000</v>
      </c>
      <c r="M13" s="213">
        <f>L.B.O´Hig.VI!N41</f>
        <v>3</v>
      </c>
      <c r="N13" s="320">
        <f>L.B.O´Hig.VI!O41</f>
        <v>249000</v>
      </c>
      <c r="O13" s="213">
        <f>L.B.O´Hig.VI!P41</f>
        <v>932</v>
      </c>
      <c r="P13" s="213">
        <f>L.B.O´Hig.VI!Q41</f>
        <v>110908000</v>
      </c>
      <c r="Q13" s="213">
        <f>L.B.O´Hig.VI!R41</f>
        <v>191</v>
      </c>
      <c r="R13" s="311">
        <f>L.B.O´Hig.VI!S41</f>
        <v>15853000</v>
      </c>
      <c r="S13" s="369">
        <f>L.B.O´Hig.VI!T41</f>
        <v>1352</v>
      </c>
      <c r="T13" s="313">
        <f>L.B.O´Hig.VI!U41</f>
        <v>160888000</v>
      </c>
      <c r="U13" s="369">
        <f>L.B.O´Hig.VI!V41</f>
        <v>663</v>
      </c>
      <c r="V13" s="215">
        <f>L.B.O´Hig.VI!W41</f>
        <v>55029000</v>
      </c>
      <c r="W13" s="319">
        <f>L.B.O´Hig.VI!X41</f>
        <v>22029</v>
      </c>
      <c r="X13" s="320">
        <f>L.B.O´Hig.VI!Y41</f>
        <v>2312931000</v>
      </c>
      <c r="Y13" s="131"/>
    </row>
    <row r="14" spans="1:25" s="52" customFormat="1" x14ac:dyDescent="0.2">
      <c r="A14" s="217" t="s">
        <v>362</v>
      </c>
      <c r="B14" s="246" t="s">
        <v>123</v>
      </c>
      <c r="C14" s="319">
        <f>Mau.VII!D38</f>
        <v>11692</v>
      </c>
      <c r="D14" s="213">
        <f>Mau.VII!E38</f>
        <v>1391348000</v>
      </c>
      <c r="E14" s="213">
        <f>Mau.VII!F38</f>
        <v>8158</v>
      </c>
      <c r="F14" s="320">
        <f>Mau.VII!G38</f>
        <v>677114000</v>
      </c>
      <c r="G14" s="213">
        <f>Mau.VII!H38</f>
        <v>3667</v>
      </c>
      <c r="H14" s="213">
        <f>Mau.VII!I38</f>
        <v>436373000</v>
      </c>
      <c r="I14" s="213">
        <f>Mau.VII!J38</f>
        <v>2362</v>
      </c>
      <c r="J14" s="311">
        <f>Mau.VII!K38</f>
        <v>196046000</v>
      </c>
      <c r="K14" s="319">
        <f>Mau.VII!L38</f>
        <v>84</v>
      </c>
      <c r="L14" s="213">
        <f>Mau.VII!M38</f>
        <v>9996000</v>
      </c>
      <c r="M14" s="213">
        <f>Mau.VII!N38</f>
        <v>14</v>
      </c>
      <c r="N14" s="320">
        <f>Mau.VII!O38</f>
        <v>1162000</v>
      </c>
      <c r="O14" s="213">
        <f>Mau.VII!P38</f>
        <v>1472</v>
      </c>
      <c r="P14" s="213">
        <f>Mau.VII!Q38</f>
        <v>175168000</v>
      </c>
      <c r="Q14" s="213">
        <f>Mau.VII!R38</f>
        <v>304</v>
      </c>
      <c r="R14" s="311">
        <f>Mau.VII!S38</f>
        <v>25232000</v>
      </c>
      <c r="S14" s="369">
        <f>Mau.VII!T38</f>
        <v>1248</v>
      </c>
      <c r="T14" s="313">
        <f>Mau.VII!U38</f>
        <v>148512000</v>
      </c>
      <c r="U14" s="369">
        <f>Mau.VII!V38</f>
        <v>687</v>
      </c>
      <c r="V14" s="215">
        <f>Mau.VII!W38</f>
        <v>57021000</v>
      </c>
      <c r="W14" s="319">
        <f>Mau.VII!X38</f>
        <v>29688</v>
      </c>
      <c r="X14" s="320">
        <f>Mau.VII!Y38</f>
        <v>3117972000</v>
      </c>
      <c r="Y14" s="131"/>
    </row>
    <row r="15" spans="1:25" s="52" customFormat="1" x14ac:dyDescent="0.2">
      <c r="A15" s="217" t="s">
        <v>363</v>
      </c>
      <c r="B15" s="246" t="s">
        <v>379</v>
      </c>
      <c r="C15" s="319">
        <f>'Bio. VIII'!D41</f>
        <v>12101</v>
      </c>
      <c r="D15" s="213">
        <f>'Bio. VIII'!E41</f>
        <v>1440019000</v>
      </c>
      <c r="E15" s="213">
        <f>'Bio. VIII'!F41</f>
        <v>11316</v>
      </c>
      <c r="F15" s="320">
        <f>'Bio. VIII'!G41</f>
        <v>939228000</v>
      </c>
      <c r="G15" s="213">
        <f>'Bio. VIII'!H41</f>
        <v>4485</v>
      </c>
      <c r="H15" s="213">
        <f>'Bio. VIII'!I41</f>
        <v>533715000</v>
      </c>
      <c r="I15" s="213">
        <f>'Bio. VIII'!J41</f>
        <v>2701</v>
      </c>
      <c r="J15" s="311">
        <f>'Bio. VIII'!K41</f>
        <v>224183000</v>
      </c>
      <c r="K15" s="319">
        <f>'Bio. VIII'!L41</f>
        <v>236</v>
      </c>
      <c r="L15" s="213">
        <f>'Bio. VIII'!M41</f>
        <v>28084000</v>
      </c>
      <c r="M15" s="213">
        <f>'Bio. VIII'!N41</f>
        <v>23</v>
      </c>
      <c r="N15" s="320">
        <f>'Bio. VIII'!O41</f>
        <v>1909000</v>
      </c>
      <c r="O15" s="213">
        <f>'Bio. VIII'!P41</f>
        <v>1411</v>
      </c>
      <c r="P15" s="213">
        <f>'Bio. VIII'!Q41</f>
        <v>167909000</v>
      </c>
      <c r="Q15" s="213">
        <f>'Bio. VIII'!R41</f>
        <v>391</v>
      </c>
      <c r="R15" s="311">
        <f>'Bio. VIII'!S41</f>
        <v>32453000</v>
      </c>
      <c r="S15" s="369">
        <f>'Bio. VIII'!T41</f>
        <v>2186</v>
      </c>
      <c r="T15" s="313">
        <f>'Bio. VIII'!U41</f>
        <v>260134000</v>
      </c>
      <c r="U15" s="369">
        <f>'Bio. VIII'!V41</f>
        <v>1382</v>
      </c>
      <c r="V15" s="215">
        <f>'Bio. VIII'!W41</f>
        <v>114706000</v>
      </c>
      <c r="W15" s="319">
        <f>'Bio. VIII'!X41</f>
        <v>36232</v>
      </c>
      <c r="X15" s="320">
        <f>'Bio. VIII'!Y41</f>
        <v>3742340000</v>
      </c>
      <c r="Y15" s="131"/>
    </row>
    <row r="16" spans="1:25" s="52" customFormat="1" x14ac:dyDescent="0.2">
      <c r="A16" s="217" t="s">
        <v>364</v>
      </c>
      <c r="B16" s="246" t="s">
        <v>380</v>
      </c>
      <c r="C16" s="319">
        <f>'Arauc. IX'!D40</f>
        <v>6663</v>
      </c>
      <c r="D16" s="213">
        <f>'Arauc. IX'!E40</f>
        <v>792897000</v>
      </c>
      <c r="E16" s="213">
        <f>'Arauc. IX'!F40</f>
        <v>5909</v>
      </c>
      <c r="F16" s="320">
        <f>'Arauc. IX'!G40</f>
        <v>490447000</v>
      </c>
      <c r="G16" s="213">
        <f>'Arauc. IX'!H40</f>
        <v>2505</v>
      </c>
      <c r="H16" s="213">
        <f>'Arauc. IX'!I40</f>
        <v>298095000</v>
      </c>
      <c r="I16" s="213">
        <f>'Arauc. IX'!J40</f>
        <v>1869</v>
      </c>
      <c r="J16" s="311">
        <f>'Arauc. IX'!K40</f>
        <v>155127000</v>
      </c>
      <c r="K16" s="319">
        <f>'Arauc. IX'!L40</f>
        <v>136</v>
      </c>
      <c r="L16" s="213">
        <f>'Arauc. IX'!M40</f>
        <v>16184000</v>
      </c>
      <c r="M16" s="213">
        <f>'Arauc. IX'!N40</f>
        <v>4</v>
      </c>
      <c r="N16" s="320">
        <f>'Arauc. IX'!O40</f>
        <v>332000</v>
      </c>
      <c r="O16" s="213">
        <f>'Arauc. IX'!P40</f>
        <v>1492</v>
      </c>
      <c r="P16" s="213">
        <f>'Arauc. IX'!Q40</f>
        <v>177548000</v>
      </c>
      <c r="Q16" s="213">
        <f>'Arauc. IX'!R40</f>
        <v>396</v>
      </c>
      <c r="R16" s="311">
        <f>'Arauc. IX'!S40</f>
        <v>32868000</v>
      </c>
      <c r="S16" s="369">
        <f>'Arauc. IX'!T40</f>
        <v>1634</v>
      </c>
      <c r="T16" s="313">
        <f>'Arauc. IX'!U40</f>
        <v>194446000</v>
      </c>
      <c r="U16" s="369">
        <f>'Arauc. IX'!V40</f>
        <v>807</v>
      </c>
      <c r="V16" s="215">
        <f>'Arauc. IX'!W40</f>
        <v>66981000</v>
      </c>
      <c r="W16" s="319">
        <f>'Arauc. IX'!X40</f>
        <v>21415</v>
      </c>
      <c r="X16" s="320">
        <f>'Arauc. IX'!Y40</f>
        <v>2224925000</v>
      </c>
      <c r="Y16" s="131"/>
    </row>
    <row r="17" spans="1:27" s="52" customFormat="1" x14ac:dyDescent="0.2">
      <c r="A17" s="217" t="s">
        <v>365</v>
      </c>
      <c r="B17" s="246" t="s">
        <v>243</v>
      </c>
      <c r="C17" s="319">
        <f>'L.Lagos X'!D38</f>
        <v>7234</v>
      </c>
      <c r="D17" s="213">
        <f>'L.Lagos X'!E38</f>
        <v>860846000</v>
      </c>
      <c r="E17" s="213">
        <f>'L.Lagos X'!F38</f>
        <v>7654</v>
      </c>
      <c r="F17" s="320">
        <f>'L.Lagos X'!G38</f>
        <v>635282000</v>
      </c>
      <c r="G17" s="213">
        <f>'L.Lagos X'!H38</f>
        <v>2704</v>
      </c>
      <c r="H17" s="213">
        <f>'L.Lagos X'!I38</f>
        <v>321776000</v>
      </c>
      <c r="I17" s="213">
        <f>'L.Lagos X'!J38</f>
        <v>1971</v>
      </c>
      <c r="J17" s="311">
        <f>'L.Lagos X'!K38</f>
        <v>163593000</v>
      </c>
      <c r="K17" s="319">
        <f>'L.Lagos X'!L38</f>
        <v>13</v>
      </c>
      <c r="L17" s="213">
        <f>'L.Lagos X'!M38</f>
        <v>1547000</v>
      </c>
      <c r="M17" s="213">
        <f>'L.Lagos X'!N38</f>
        <v>1</v>
      </c>
      <c r="N17" s="320">
        <f>'L.Lagos X'!O38</f>
        <v>83000</v>
      </c>
      <c r="O17" s="213">
        <f>'L.Lagos X'!P38</f>
        <v>1026</v>
      </c>
      <c r="P17" s="213">
        <f>'L.Lagos X'!Q38</f>
        <v>122094000</v>
      </c>
      <c r="Q17" s="213">
        <f>'L.Lagos X'!R38</f>
        <v>174</v>
      </c>
      <c r="R17" s="311">
        <f>'L.Lagos X'!S38</f>
        <v>14442000</v>
      </c>
      <c r="S17" s="369">
        <f>'L.Lagos X'!T38</f>
        <v>1166</v>
      </c>
      <c r="T17" s="313">
        <f>'L.Lagos X'!U38</f>
        <v>138754000</v>
      </c>
      <c r="U17" s="369">
        <f>'L.Lagos X'!V38</f>
        <v>758</v>
      </c>
      <c r="V17" s="215">
        <f>'L.Lagos X'!W38</f>
        <v>62914000</v>
      </c>
      <c r="W17" s="319">
        <f>'L.Lagos X'!X38</f>
        <v>22701</v>
      </c>
      <c r="X17" s="320">
        <f>'L.Lagos X'!Y38</f>
        <v>2321331000</v>
      </c>
      <c r="Y17" s="131"/>
    </row>
    <row r="18" spans="1:27" s="52" customFormat="1" x14ac:dyDescent="0.2">
      <c r="A18" s="217" t="s">
        <v>366</v>
      </c>
      <c r="B18" s="246" t="s">
        <v>381</v>
      </c>
      <c r="C18" s="319">
        <f>'Aisén XI'!D18</f>
        <v>897</v>
      </c>
      <c r="D18" s="213">
        <f>'Aisén XI'!E18</f>
        <v>106743000</v>
      </c>
      <c r="E18" s="213">
        <f>'Aisén XI'!F18</f>
        <v>1249</v>
      </c>
      <c r="F18" s="320">
        <f>'Aisén XI'!G18</f>
        <v>103667000</v>
      </c>
      <c r="G18" s="213">
        <f>'Aisén XI'!H18</f>
        <v>0</v>
      </c>
      <c r="H18" s="213">
        <f>'Aisén XI'!I18</f>
        <v>0</v>
      </c>
      <c r="I18" s="213">
        <f>'Aisén XI'!J18</f>
        <v>0</v>
      </c>
      <c r="J18" s="311">
        <f>'Aisén XI'!K18</f>
        <v>0</v>
      </c>
      <c r="K18" s="319">
        <f>'Aisén XI'!L18</f>
        <v>0</v>
      </c>
      <c r="L18" s="213">
        <f>'Aisén XI'!M18</f>
        <v>0</v>
      </c>
      <c r="M18" s="213">
        <f>'Aisén XI'!N18</f>
        <v>0</v>
      </c>
      <c r="N18" s="320">
        <f>'Aisén XI'!O18</f>
        <v>0</v>
      </c>
      <c r="O18" s="213">
        <f>'Aisén XI'!P18</f>
        <v>176</v>
      </c>
      <c r="P18" s="213">
        <f>'Aisén XI'!Q18</f>
        <v>20944000</v>
      </c>
      <c r="Q18" s="213">
        <f>'Aisén XI'!R18</f>
        <v>51</v>
      </c>
      <c r="R18" s="311">
        <f>'Aisén XI'!S18</f>
        <v>4233000</v>
      </c>
      <c r="S18" s="369">
        <f>'Aisén XI'!T18</f>
        <v>47</v>
      </c>
      <c r="T18" s="313">
        <f>'Aisén XI'!U18</f>
        <v>5593000</v>
      </c>
      <c r="U18" s="369">
        <f>'Aisén XI'!V18</f>
        <v>238</v>
      </c>
      <c r="V18" s="215">
        <f>'Aisén XI'!W18</f>
        <v>19754000</v>
      </c>
      <c r="W18" s="319">
        <f>'Aisén XI'!X18</f>
        <v>2658</v>
      </c>
      <c r="X18" s="320">
        <f>'Aisén XI'!Y18</f>
        <v>260934000</v>
      </c>
      <c r="Y18" s="131"/>
    </row>
    <row r="19" spans="1:27" s="52" customFormat="1" x14ac:dyDescent="0.2">
      <c r="A19" s="217" t="s">
        <v>367</v>
      </c>
      <c r="B19" s="246" t="s">
        <v>382</v>
      </c>
      <c r="C19" s="319">
        <f>'Mag y Ant XII'!D18</f>
        <v>983</v>
      </c>
      <c r="D19" s="213">
        <f>'Mag y Ant XII'!E18</f>
        <v>116977000</v>
      </c>
      <c r="E19" s="213">
        <f>'Mag y Ant XII'!F18</f>
        <v>1862</v>
      </c>
      <c r="F19" s="320">
        <f>'Mag y Ant XII'!G18</f>
        <v>154546000</v>
      </c>
      <c r="G19" s="213">
        <f>'Mag y Ant XII'!H18</f>
        <v>237</v>
      </c>
      <c r="H19" s="213">
        <f>'Mag y Ant XII'!I18</f>
        <v>28203000</v>
      </c>
      <c r="I19" s="213">
        <f>'Mag y Ant XII'!J18</f>
        <v>245</v>
      </c>
      <c r="J19" s="311">
        <f>'Mag y Ant XII'!K18</f>
        <v>20335000</v>
      </c>
      <c r="K19" s="319">
        <f>'Mag y Ant XII'!L18</f>
        <v>26</v>
      </c>
      <c r="L19" s="213">
        <f>'Mag y Ant XII'!M18</f>
        <v>3094000</v>
      </c>
      <c r="M19" s="213">
        <f>'Mag y Ant XII'!N18</f>
        <v>24</v>
      </c>
      <c r="N19" s="320">
        <f>'Mag y Ant XII'!O18</f>
        <v>1992000</v>
      </c>
      <c r="O19" s="213">
        <f>'Mag y Ant XII'!P18</f>
        <v>108</v>
      </c>
      <c r="P19" s="213">
        <f>'Mag y Ant XII'!Q18</f>
        <v>12852000</v>
      </c>
      <c r="Q19" s="213">
        <f>'Mag y Ant XII'!R18</f>
        <v>40</v>
      </c>
      <c r="R19" s="311">
        <f>'Mag y Ant XII'!S18</f>
        <v>3320000</v>
      </c>
      <c r="S19" s="369">
        <f>'Mag y Ant XII'!T18</f>
        <v>159</v>
      </c>
      <c r="T19" s="313">
        <f>'Mag y Ant XII'!U18</f>
        <v>18921000</v>
      </c>
      <c r="U19" s="369">
        <f>'Mag y Ant XII'!V18</f>
        <v>423</v>
      </c>
      <c r="V19" s="215">
        <f>'Mag y Ant XII'!W18</f>
        <v>35109000</v>
      </c>
      <c r="W19" s="319">
        <f>'Mag y Ant XII'!X18</f>
        <v>4107</v>
      </c>
      <c r="X19" s="320">
        <f>'Mag y Ant XII'!Y18</f>
        <v>395349000</v>
      </c>
      <c r="Y19" s="131"/>
    </row>
    <row r="20" spans="1:27" s="52" customFormat="1" x14ac:dyDescent="0.2">
      <c r="A20" s="217" t="s">
        <v>372</v>
      </c>
      <c r="B20" s="247" t="s">
        <v>383</v>
      </c>
      <c r="C20" s="321">
        <f>'Metrop XIII'!D60</f>
        <v>24204</v>
      </c>
      <c r="D20" s="214">
        <f>'Metrop XIII'!E60</f>
        <v>2880276000</v>
      </c>
      <c r="E20" s="214">
        <f>'Metrop XIII'!F60</f>
        <v>21739</v>
      </c>
      <c r="F20" s="322">
        <f>'Metrop XIII'!G60</f>
        <v>1804337000</v>
      </c>
      <c r="G20" s="214">
        <f>'Metrop XIII'!H60</f>
        <v>13367</v>
      </c>
      <c r="H20" s="214">
        <f>'Metrop XIII'!I60</f>
        <v>1590673000</v>
      </c>
      <c r="I20" s="214">
        <f>'Metrop XIII'!J60</f>
        <v>10602</v>
      </c>
      <c r="J20" s="312">
        <f>'Metrop XIII'!K60</f>
        <v>879966000</v>
      </c>
      <c r="K20" s="321">
        <f>'Metrop XIII'!L60</f>
        <v>205</v>
      </c>
      <c r="L20" s="214">
        <f>'Metrop XIII'!M60</f>
        <v>24395000</v>
      </c>
      <c r="M20" s="214">
        <f>'Metrop XIII'!N60</f>
        <v>52</v>
      </c>
      <c r="N20" s="322">
        <f>'Metrop XIII'!O60</f>
        <v>4316000</v>
      </c>
      <c r="O20" s="214">
        <f>'Metrop XIII'!P60</f>
        <v>5847</v>
      </c>
      <c r="P20" s="214">
        <f>'Metrop XIII'!Q60</f>
        <v>695793000</v>
      </c>
      <c r="Q20" s="214">
        <f>'Metrop XIII'!R60</f>
        <v>922</v>
      </c>
      <c r="R20" s="312">
        <f>'Metrop XIII'!S60</f>
        <v>76526000</v>
      </c>
      <c r="S20" s="369">
        <f>'Metrop XIII'!T60</f>
        <v>7788</v>
      </c>
      <c r="T20" s="313">
        <f>'Metrop XIII'!U60</f>
        <v>926772000</v>
      </c>
      <c r="U20" s="369">
        <f>'Metrop XIII'!V60</f>
        <v>3440</v>
      </c>
      <c r="V20" s="215">
        <f>'Metrop XIII'!W60</f>
        <v>285520000</v>
      </c>
      <c r="W20" s="321">
        <f>'Metrop XIII'!X60</f>
        <v>88166</v>
      </c>
      <c r="X20" s="322">
        <f>'Metrop XIII'!Y60</f>
        <v>9168574000</v>
      </c>
      <c r="Y20" s="131"/>
    </row>
    <row r="21" spans="1:27" s="52" customFormat="1" x14ac:dyDescent="0.2">
      <c r="A21" s="217" t="s">
        <v>373</v>
      </c>
      <c r="B21" s="248" t="s">
        <v>384</v>
      </c>
      <c r="C21" s="316">
        <f>'L.Ríos. XIV'!D20</f>
        <v>3326</v>
      </c>
      <c r="D21" s="215">
        <f>'L.Ríos. XIV'!E20</f>
        <v>395794000</v>
      </c>
      <c r="E21" s="215">
        <f>'L.Ríos. XIV'!F20</f>
        <v>3202</v>
      </c>
      <c r="F21" s="323">
        <f>'L.Ríos. XIV'!G20</f>
        <v>265766000</v>
      </c>
      <c r="G21" s="215">
        <f>'L.Ríos. XIV'!H20</f>
        <v>1130</v>
      </c>
      <c r="H21" s="215">
        <f>'L.Ríos. XIV'!I20</f>
        <v>134470000</v>
      </c>
      <c r="I21" s="215">
        <f>'L.Ríos. XIV'!J20</f>
        <v>748</v>
      </c>
      <c r="J21" s="313">
        <f>'L.Ríos. XIV'!K20</f>
        <v>62084000</v>
      </c>
      <c r="K21" s="316">
        <f>'L.Ríos. XIV'!L20</f>
        <v>24</v>
      </c>
      <c r="L21" s="215">
        <f>'L.Ríos. XIV'!M20</f>
        <v>2856000</v>
      </c>
      <c r="M21" s="215">
        <f>'L.Ríos. XIV'!N20</f>
        <v>1</v>
      </c>
      <c r="N21" s="323">
        <f>'L.Ríos. XIV'!O20</f>
        <v>83000</v>
      </c>
      <c r="O21" s="215">
        <f>'L.Ríos. XIV'!P20</f>
        <v>495</v>
      </c>
      <c r="P21" s="215">
        <f>'L.Ríos. XIV'!Q20</f>
        <v>58905000</v>
      </c>
      <c r="Q21" s="215">
        <f>'L.Ríos. XIV'!R20</f>
        <v>142</v>
      </c>
      <c r="R21" s="313">
        <f>'L.Ríos. XIV'!S20</f>
        <v>11786000</v>
      </c>
      <c r="S21" s="369">
        <f>'L.Ríos. XIV'!T20</f>
        <v>535</v>
      </c>
      <c r="T21" s="313">
        <f>'L.Ríos. XIV'!U20</f>
        <v>63665000</v>
      </c>
      <c r="U21" s="369">
        <f>'L.Ríos. XIV'!V20</f>
        <v>406</v>
      </c>
      <c r="V21" s="215">
        <f>'L.Ríos. XIV'!W20</f>
        <v>33698000</v>
      </c>
      <c r="W21" s="316">
        <f>'L.Ríos. XIV'!X20</f>
        <v>10009</v>
      </c>
      <c r="X21" s="323">
        <f>'L.Ríos. XIV'!Y20</f>
        <v>1029107000</v>
      </c>
      <c r="Y21" s="131"/>
    </row>
    <row r="22" spans="1:27" x14ac:dyDescent="0.2">
      <c r="A22" s="217" t="s">
        <v>374</v>
      </c>
      <c r="B22" s="248" t="s">
        <v>385</v>
      </c>
      <c r="C22" s="324">
        <f>'Arica y Par. XV'!D12</f>
        <v>2391</v>
      </c>
      <c r="D22" s="216">
        <f>'Arica y Par. XV'!E12</f>
        <v>284529000</v>
      </c>
      <c r="E22" s="216">
        <f>'Arica y Par. XV'!F12</f>
        <v>991</v>
      </c>
      <c r="F22" s="325">
        <f>'Arica y Par. XV'!G12</f>
        <v>82253000</v>
      </c>
      <c r="G22" s="216">
        <f>'Arica y Par. XV'!H12</f>
        <v>546</v>
      </c>
      <c r="H22" s="216">
        <f>'Arica y Par. XV'!I12</f>
        <v>64974000</v>
      </c>
      <c r="I22" s="216">
        <f>'Arica y Par. XV'!J12</f>
        <v>425</v>
      </c>
      <c r="J22" s="314">
        <f>'Arica y Par. XV'!K12</f>
        <v>35275000</v>
      </c>
      <c r="K22" s="324">
        <f>'Arica y Par. XV'!L12</f>
        <v>21</v>
      </c>
      <c r="L22" s="216">
        <f>'Arica y Par. XV'!M12</f>
        <v>2499000</v>
      </c>
      <c r="M22" s="216">
        <f>'Arica y Par. XV'!N12</f>
        <v>6</v>
      </c>
      <c r="N22" s="325">
        <f>'Arica y Par. XV'!O12</f>
        <v>498000</v>
      </c>
      <c r="O22" s="216">
        <f>'Arica y Par. XV'!P12</f>
        <v>127</v>
      </c>
      <c r="P22" s="216">
        <f>'Arica y Par. XV'!Q12</f>
        <v>15113000</v>
      </c>
      <c r="Q22" s="216">
        <f>'Arica y Par. XV'!R12</f>
        <v>16</v>
      </c>
      <c r="R22" s="314">
        <f>'Arica y Par. XV'!S12</f>
        <v>1328000</v>
      </c>
      <c r="S22" s="369">
        <f>'Arica y Par. XV'!T12</f>
        <v>349</v>
      </c>
      <c r="T22" s="313">
        <f>'Arica y Par. XV'!U12</f>
        <v>41531000</v>
      </c>
      <c r="U22" s="369">
        <f>'Arica y Par. XV'!V12</f>
        <v>394</v>
      </c>
      <c r="V22" s="215">
        <f>'Arica y Par. XV'!W12</f>
        <v>32702000</v>
      </c>
      <c r="W22" s="324">
        <f>'Arica y Par. XV'!X12</f>
        <v>5266</v>
      </c>
      <c r="X22" s="325">
        <f>'Arica y Par. XV'!Y12</f>
        <v>560702000</v>
      </c>
    </row>
    <row r="23" spans="1:27" ht="13.5" thickBot="1" x14ac:dyDescent="0.25">
      <c r="A23" s="218" t="s">
        <v>375</v>
      </c>
      <c r="B23" s="249" t="s">
        <v>386</v>
      </c>
      <c r="C23" s="326">
        <f>'Ñuble XVI'!D29</f>
        <v>4970</v>
      </c>
      <c r="D23" s="329">
        <f>'Ñuble XVI'!E29</f>
        <v>591430000</v>
      </c>
      <c r="E23" s="329">
        <f>'Ñuble XVI'!F29</f>
        <v>4464</v>
      </c>
      <c r="F23" s="327">
        <f>'Ñuble XVI'!G29</f>
        <v>370512000</v>
      </c>
      <c r="G23" s="219">
        <f>'Ñuble XVI'!H29</f>
        <v>1761</v>
      </c>
      <c r="H23" s="219">
        <f>'Ñuble XVI'!I29</f>
        <v>209559000</v>
      </c>
      <c r="I23" s="219">
        <f>'Ñuble XVI'!J29</f>
        <v>1012</v>
      </c>
      <c r="J23" s="315">
        <f>'Ñuble XVI'!K29</f>
        <v>83996000</v>
      </c>
      <c r="K23" s="326">
        <f>'Ñuble XVI'!L29</f>
        <v>62</v>
      </c>
      <c r="L23" s="329">
        <f>'Ñuble XVI'!M29</f>
        <v>7378000</v>
      </c>
      <c r="M23" s="329">
        <f>'Ñuble XVI'!N29</f>
        <v>13</v>
      </c>
      <c r="N23" s="327">
        <f>'Ñuble XVI'!O29</f>
        <v>1079000</v>
      </c>
      <c r="O23" s="219">
        <f>'Ñuble XVI'!P29</f>
        <v>668</v>
      </c>
      <c r="P23" s="219">
        <f>'Ñuble XVI'!Q29</f>
        <v>79492000</v>
      </c>
      <c r="Q23" s="219">
        <f>'Ñuble XVI'!R29</f>
        <v>190</v>
      </c>
      <c r="R23" s="315">
        <f>'Ñuble XVI'!S29</f>
        <v>15770000</v>
      </c>
      <c r="S23" s="370">
        <f>'Ñuble XVI'!T29</f>
        <v>666</v>
      </c>
      <c r="T23" s="372">
        <f>'Ñuble XVI'!U29</f>
        <v>79254000</v>
      </c>
      <c r="U23" s="370">
        <f>'Ñuble XVI'!V29</f>
        <v>417</v>
      </c>
      <c r="V23" s="367">
        <f>'Ñuble XVI'!W29</f>
        <v>34611000</v>
      </c>
      <c r="W23" s="326">
        <f>'Ñuble XVI'!X29</f>
        <v>14223</v>
      </c>
      <c r="X23" s="327">
        <f>'Ñuble XVI'!Y29</f>
        <v>1473081000</v>
      </c>
    </row>
    <row r="24" spans="1:27" s="52" customFormat="1" ht="26.25" customHeight="1" thickBot="1" x14ac:dyDescent="0.25">
      <c r="A24" s="363" t="s">
        <v>18</v>
      </c>
      <c r="B24" s="364"/>
      <c r="C24" s="227">
        <f>SUM(C8:C23)</f>
        <v>107038</v>
      </c>
      <c r="D24" s="132">
        <f t="shared" ref="D24:X24" si="0">SUM(D8:D23)</f>
        <v>12737522000</v>
      </c>
      <c r="E24" s="132">
        <f t="shared" si="0"/>
        <v>94100</v>
      </c>
      <c r="F24" s="132">
        <f t="shared" si="0"/>
        <v>7810300000</v>
      </c>
      <c r="G24" s="132">
        <f t="shared" si="0"/>
        <v>41223</v>
      </c>
      <c r="H24" s="132">
        <f t="shared" si="0"/>
        <v>4905537000</v>
      </c>
      <c r="I24" s="132">
        <f t="shared" si="0"/>
        <v>28933</v>
      </c>
      <c r="J24" s="132">
        <f t="shared" si="0"/>
        <v>2401439000</v>
      </c>
      <c r="K24" s="132">
        <f t="shared" si="0"/>
        <v>1195</v>
      </c>
      <c r="L24" s="132">
        <f t="shared" si="0"/>
        <v>142205000</v>
      </c>
      <c r="M24" s="132">
        <f t="shared" si="0"/>
        <v>201</v>
      </c>
      <c r="N24" s="132">
        <f t="shared" si="0"/>
        <v>16683000</v>
      </c>
      <c r="O24" s="132">
        <f t="shared" si="0"/>
        <v>17097</v>
      </c>
      <c r="P24" s="132">
        <f t="shared" si="0"/>
        <v>2034543000</v>
      </c>
      <c r="Q24" s="132">
        <f t="shared" si="0"/>
        <v>3356</v>
      </c>
      <c r="R24" s="132">
        <f t="shared" si="0"/>
        <v>278548000</v>
      </c>
      <c r="S24" s="132">
        <f t="shared" si="0"/>
        <v>21415</v>
      </c>
      <c r="T24" s="132">
        <f t="shared" si="0"/>
        <v>2548385000</v>
      </c>
      <c r="U24" s="132">
        <f t="shared" si="0"/>
        <v>11864</v>
      </c>
      <c r="V24" s="132">
        <f t="shared" si="0"/>
        <v>984712000</v>
      </c>
      <c r="W24" s="132">
        <f t="shared" si="0"/>
        <v>326422</v>
      </c>
      <c r="X24" s="328">
        <f t="shared" si="0"/>
        <v>33859874000</v>
      </c>
      <c r="Y24" s="130"/>
    </row>
    <row r="26" spans="1:27" x14ac:dyDescent="0.2">
      <c r="C26" s="34"/>
      <c r="D26" s="11"/>
      <c r="E26" s="34"/>
      <c r="F26" s="34"/>
      <c r="G26" s="34"/>
      <c r="H26" s="11"/>
      <c r="I26" s="34"/>
      <c r="J26" s="34"/>
      <c r="K26" s="34"/>
      <c r="L26" s="11"/>
      <c r="M26" s="34"/>
      <c r="N26" s="34"/>
      <c r="O26" s="34"/>
      <c r="P26" s="11"/>
      <c r="Q26" s="34"/>
      <c r="R26" s="34"/>
      <c r="S26" s="34"/>
      <c r="T26" s="11"/>
      <c r="U26" s="34"/>
      <c r="V26" s="34"/>
      <c r="W26" s="11"/>
      <c r="X26" s="1"/>
    </row>
    <row r="27" spans="1:27" x14ac:dyDescent="0.2">
      <c r="C27" s="34"/>
      <c r="D27" s="11"/>
      <c r="E27" s="11"/>
      <c r="F27" s="34"/>
      <c r="H27" s="34"/>
      <c r="I27" s="11"/>
      <c r="J27" s="11"/>
      <c r="K27" s="34"/>
      <c r="L27" s="11"/>
      <c r="M27" s="11"/>
      <c r="N27" s="34"/>
      <c r="O27" s="34"/>
      <c r="P27" s="11"/>
      <c r="Q27" s="11"/>
      <c r="R27" s="11"/>
      <c r="S27" s="11"/>
      <c r="T27" s="11"/>
      <c r="U27" s="11"/>
      <c r="V27" s="11"/>
      <c r="W27" s="11"/>
      <c r="X27" s="11"/>
      <c r="Z27" s="187"/>
    </row>
    <row r="28" spans="1:27" x14ac:dyDescent="0.2">
      <c r="C28" s="34"/>
      <c r="D28" s="34"/>
      <c r="G28" s="34"/>
      <c r="H28" s="34"/>
      <c r="K28" s="34"/>
      <c r="L28" s="34"/>
      <c r="O28" s="34"/>
      <c r="P28" s="34"/>
      <c r="AA28" s="187"/>
    </row>
    <row r="29" spans="1:27" x14ac:dyDescent="0.2">
      <c r="C29" s="32"/>
      <c r="D29" s="32"/>
      <c r="G29" s="32"/>
      <c r="I29" s="32"/>
      <c r="X29" s="34"/>
      <c r="AA29" s="187"/>
    </row>
    <row r="30" spans="1:27" x14ac:dyDescent="0.2">
      <c r="C30" s="34"/>
      <c r="D30" s="34"/>
      <c r="G30" s="188"/>
      <c r="H30" s="33"/>
      <c r="I30" s="188"/>
      <c r="J30" s="33"/>
      <c r="K30" s="1"/>
      <c r="M30" s="34"/>
      <c r="O30" s="188"/>
      <c r="Q30" s="188"/>
      <c r="R30" s="33"/>
      <c r="S30" s="33"/>
      <c r="T30" s="33"/>
      <c r="U30" s="33"/>
      <c r="V30" s="33"/>
      <c r="W30" s="35"/>
      <c r="AA30" s="187"/>
    </row>
    <row r="31" spans="1:27" x14ac:dyDescent="0.2">
      <c r="C31" s="1"/>
      <c r="E31" s="1"/>
      <c r="G31" s="1"/>
      <c r="I31" s="1"/>
      <c r="O31" s="1"/>
      <c r="P31" s="1"/>
      <c r="X31" s="34"/>
      <c r="AA31" s="187"/>
    </row>
    <row r="33" spans="3:26" x14ac:dyDescent="0.2">
      <c r="C33" s="1"/>
      <c r="X33" s="34"/>
    </row>
    <row r="34" spans="3:26" x14ac:dyDescent="0.2">
      <c r="Z34" s="11"/>
    </row>
    <row r="35" spans="3:26" x14ac:dyDescent="0.2">
      <c r="X35" s="34"/>
    </row>
    <row r="36" spans="3:26" x14ac:dyDescent="0.2">
      <c r="W36" s="11"/>
    </row>
  </sheetData>
  <mergeCells count="11">
    <mergeCell ref="A24:B24"/>
    <mergeCell ref="A1:Y1"/>
    <mergeCell ref="A2:Y2"/>
    <mergeCell ref="A4:Y4"/>
    <mergeCell ref="A6:A7"/>
    <mergeCell ref="C6:F6"/>
    <mergeCell ref="G6:J6"/>
    <mergeCell ref="K6:N6"/>
    <mergeCell ref="O6:R6"/>
    <mergeCell ref="W6:X6"/>
    <mergeCell ref="S6:V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topLeftCell="E1" zoomScale="91" zoomScaleNormal="91" workbookViewId="0">
      <selection activeCell="N25" sqref="N25"/>
    </sheetView>
  </sheetViews>
  <sheetFormatPr baseColWidth="10" defaultRowHeight="12.75" x14ac:dyDescent="0.2"/>
  <cols>
    <col min="1" max="1" width="8" style="51" bestFit="1" customWidth="1"/>
    <col min="2" max="2" width="15.28515625" style="51" customWidth="1"/>
    <col min="3" max="3" width="21.140625" style="51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0" width="12.28515625" bestFit="1" customWidth="1"/>
    <col min="11" max="13" width="12.140625" bestFit="1" customWidth="1"/>
    <col min="14" max="14" width="12.28515625" bestFit="1" customWidth="1"/>
    <col min="15" max="17" width="12.140625" bestFit="1" customWidth="1"/>
    <col min="18" max="18" width="12.28515625" bestFit="1" customWidth="1"/>
    <col min="19" max="19" width="12.140625" bestFit="1" customWidth="1"/>
    <col min="20" max="23" width="12.140625" customWidth="1"/>
    <col min="24" max="24" width="11.42578125" bestFit="1" customWidth="1"/>
    <col min="25" max="25" width="18.5703125" customWidth="1"/>
    <col min="26" max="26" width="12.85546875" customWidth="1"/>
  </cols>
  <sheetData>
    <row r="1" spans="1:33" ht="18" x14ac:dyDescent="0.25">
      <c r="A1" s="338" t="str">
        <f>NACIONAL!A1</f>
        <v>BONO DE VACACIONES 2018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33" ht="18" x14ac:dyDescent="0.25">
      <c r="A2" s="338" t="str">
        <f>NACIONAL!A2</f>
        <v>Ley Nº 21.126 Artículo 25º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4" spans="1:33" ht="18" x14ac:dyDescent="0.25">
      <c r="A4" s="348" t="s">
        <v>388</v>
      </c>
      <c r="B4" s="34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1:33" ht="13.5" thickBot="1" x14ac:dyDescent="0.25">
      <c r="D5" t="s">
        <v>371</v>
      </c>
    </row>
    <row r="6" spans="1:33" ht="15.75" customHeight="1" thickBot="1" x14ac:dyDescent="0.25">
      <c r="A6" s="341" t="s">
        <v>0</v>
      </c>
      <c r="B6" s="343" t="s">
        <v>405</v>
      </c>
      <c r="C6" s="343" t="s">
        <v>1</v>
      </c>
      <c r="D6" s="335" t="s">
        <v>2</v>
      </c>
      <c r="E6" s="336"/>
      <c r="F6" s="336"/>
      <c r="G6" s="337"/>
      <c r="H6" s="335" t="s">
        <v>3</v>
      </c>
      <c r="I6" s="336"/>
      <c r="J6" s="336"/>
      <c r="K6" s="337"/>
      <c r="L6" s="335" t="s">
        <v>4</v>
      </c>
      <c r="M6" s="336"/>
      <c r="N6" s="336"/>
      <c r="O6" s="337"/>
      <c r="P6" s="335" t="s">
        <v>5</v>
      </c>
      <c r="Q6" s="336"/>
      <c r="R6" s="336"/>
      <c r="S6" s="337"/>
      <c r="T6" s="345" t="s">
        <v>733</v>
      </c>
      <c r="U6" s="346"/>
      <c r="V6" s="346"/>
      <c r="W6" s="347"/>
      <c r="X6" s="339" t="s">
        <v>355</v>
      </c>
      <c r="Y6" s="340"/>
    </row>
    <row r="7" spans="1:33" s="65" customFormat="1" ht="99.75" customHeight="1" thickBot="1" x14ac:dyDescent="0.25">
      <c r="A7" s="342"/>
      <c r="B7" s="349"/>
      <c r="C7" s="344"/>
      <c r="D7" s="167" t="str">
        <f>NACIONAL!C7</f>
        <v>Pers. Remun Liq. &lt;= a $ 752.209 Noviembre</v>
      </c>
      <c r="E7" s="168" t="str">
        <f>NACIONAL!D7</f>
        <v>Monto Bono Vacaciones $ 119.000</v>
      </c>
      <c r="F7" s="168" t="str">
        <f>NACIONAL!E7</f>
        <v>Pers. Remun Liq. &gt; a $ 752.209 y Rem Bruta &lt;= $ 2.490.923</v>
      </c>
      <c r="G7" s="169" t="str">
        <f>NACIONAL!F7</f>
        <v>Monto Bono Vacaciones $ 83.000</v>
      </c>
      <c r="H7" s="167" t="str">
        <f>NACIONAL!G7</f>
        <v>Pers. Remun Liq. &lt;= a $ 752.209 Noviembre</v>
      </c>
      <c r="I7" s="168" t="str">
        <f>NACIONAL!H7</f>
        <v>Monto Bono Vacaciones $ 119.000</v>
      </c>
      <c r="J7" s="168" t="str">
        <f>NACIONAL!I7</f>
        <v>Pers. Remun Liq. &gt; a $ 752.209 y Rem Bruta &lt;= $ 2.490.923</v>
      </c>
      <c r="K7" s="169" t="str">
        <f>NACIONAL!J7</f>
        <v>Monto Bono Vacaciones $ 83.000</v>
      </c>
      <c r="L7" s="167" t="str">
        <f>NACIONAL!K7</f>
        <v>Pers. Remun Liq. &lt;= a $ 752.209 Noviembre</v>
      </c>
      <c r="M7" s="168" t="str">
        <f>NACIONAL!L7</f>
        <v>Monto Bono Vacaciones $ 119.000</v>
      </c>
      <c r="N7" s="168" t="str">
        <f>NACIONAL!M7</f>
        <v>Pers. Remun Liq. &gt; a $ 752.209 y Rem Bruta &lt;= $ 2.490.923</v>
      </c>
      <c r="O7" s="169" t="str">
        <f>NACIONAL!N7</f>
        <v>Monto Bono Vacaciones $ 83.000</v>
      </c>
      <c r="P7" s="167" t="str">
        <f>NACIONAL!O7</f>
        <v>Pers. Remun Liq. &lt;= a $ 752.209 Noviembre</v>
      </c>
      <c r="Q7" s="168" t="str">
        <f>NACIONAL!P7</f>
        <v>Monto Bono Vacaciones $ 119.000</v>
      </c>
      <c r="R7" s="168" t="str">
        <f>NACIONAL!Q7</f>
        <v>Pers. Remun Liq. &gt; a $ 752.209 y Rem Bruta &lt;= $ 2.490.923</v>
      </c>
      <c r="S7" s="169" t="str">
        <f>NACIONAL!R7</f>
        <v>Monto Bono Vacaciones $ 83.000</v>
      </c>
      <c r="T7" s="169" t="str">
        <f>NACIONAL!S7</f>
        <v>Pers. Remun Liq. &lt;= a $ 752.209 Noviembre</v>
      </c>
      <c r="U7" s="169" t="str">
        <f>NACIONAL!T7</f>
        <v>Monto Bono Vacaciones $ 119.000</v>
      </c>
      <c r="V7" s="169" t="str">
        <f>NACIONAL!U7</f>
        <v>Pers. Remun Liq. &gt; a $ 752.209 y Rem Bruta &lt;= $ 2.490.923</v>
      </c>
      <c r="W7" s="169" t="str">
        <f>NACIONAL!V7</f>
        <v>Monto Bono Vacaciones $ 83.000</v>
      </c>
      <c r="X7" s="56" t="s">
        <v>6</v>
      </c>
      <c r="Y7" s="57" t="s">
        <v>368</v>
      </c>
    </row>
    <row r="8" spans="1:33" s="65" customFormat="1" x14ac:dyDescent="0.2">
      <c r="A8" s="58">
        <v>2101</v>
      </c>
      <c r="B8" s="229" t="s">
        <v>414</v>
      </c>
      <c r="C8" s="59" t="s">
        <v>20</v>
      </c>
      <c r="D8" s="171">
        <v>448</v>
      </c>
      <c r="E8" s="80">
        <f>D8*$G$21</f>
        <v>53312000</v>
      </c>
      <c r="F8" s="171">
        <v>333</v>
      </c>
      <c r="G8" s="81">
        <f>F8*$G$22</f>
        <v>27639000</v>
      </c>
      <c r="H8" s="172"/>
      <c r="I8" s="80">
        <f>H8*$G$21</f>
        <v>0</v>
      </c>
      <c r="J8" s="172"/>
      <c r="K8" s="70">
        <f>J8*$G$22</f>
        <v>0</v>
      </c>
      <c r="L8" s="173">
        <v>5</v>
      </c>
      <c r="M8" s="69">
        <f>L8*$G$21</f>
        <v>595000</v>
      </c>
      <c r="N8" s="173">
        <v>0</v>
      </c>
      <c r="O8" s="70">
        <f>N8*$G$22</f>
        <v>0</v>
      </c>
      <c r="P8" s="174">
        <v>15</v>
      </c>
      <c r="Q8" s="69">
        <f>P8*$G$21</f>
        <v>1785000</v>
      </c>
      <c r="R8" s="174">
        <v>3</v>
      </c>
      <c r="S8" s="71">
        <f>R8*$G$22</f>
        <v>249000</v>
      </c>
      <c r="T8" s="253">
        <v>68</v>
      </c>
      <c r="U8" s="254">
        <f>T8*$G$21</f>
        <v>8092000</v>
      </c>
      <c r="V8" s="254">
        <v>54</v>
      </c>
      <c r="W8" s="255">
        <f>V8*$G$22</f>
        <v>4482000</v>
      </c>
      <c r="X8" s="72">
        <f>D8+F8+H8+J8+L8+N8+P8+R8+T8+V8</f>
        <v>926</v>
      </c>
      <c r="Y8" s="70">
        <f>E8+G8+I8+K8+M8+O8+Q8+S8+U8+W8</f>
        <v>96154000</v>
      </c>
      <c r="Z8" s="73"/>
      <c r="AF8" s="73"/>
      <c r="AG8" s="73"/>
    </row>
    <row r="9" spans="1:33" s="65" customFormat="1" x14ac:dyDescent="0.2">
      <c r="A9" s="60">
        <v>2103</v>
      </c>
      <c r="B9" s="230" t="s">
        <v>415</v>
      </c>
      <c r="C9" s="61" t="s">
        <v>21</v>
      </c>
      <c r="D9" s="79">
        <v>153</v>
      </c>
      <c r="E9" s="80">
        <f t="shared" ref="E9:E16" si="0">D9*$G$21</f>
        <v>18207000</v>
      </c>
      <c r="F9" s="79">
        <v>77</v>
      </c>
      <c r="G9" s="81">
        <f t="shared" ref="G9:G16" si="1">F9*$G$22</f>
        <v>6391000</v>
      </c>
      <c r="H9" s="79">
        <v>15</v>
      </c>
      <c r="I9" s="80">
        <f t="shared" ref="I9:I16" si="2">H9*$G$21</f>
        <v>1785000</v>
      </c>
      <c r="J9" s="79">
        <v>11</v>
      </c>
      <c r="K9" s="70">
        <f t="shared" ref="K9:K16" si="3">J9*$G$22</f>
        <v>913000</v>
      </c>
      <c r="L9" s="84"/>
      <c r="M9" s="69">
        <f t="shared" ref="M9:M16" si="4">L9*$G$21</f>
        <v>0</v>
      </c>
      <c r="N9" s="84"/>
      <c r="O9" s="70">
        <f t="shared" ref="O9:O16" si="5">N9*$G$22</f>
        <v>0</v>
      </c>
      <c r="P9" s="82"/>
      <c r="Q9" s="69">
        <f t="shared" ref="Q9:Q16" si="6">P9*$G$21</f>
        <v>0</v>
      </c>
      <c r="R9" s="82"/>
      <c r="S9" s="71">
        <f t="shared" ref="S9:S16" si="7">R9*$G$22</f>
        <v>0</v>
      </c>
      <c r="T9" s="256"/>
      <c r="U9" s="210">
        <f t="shared" ref="U9:U16" si="8">T9*$G$21</f>
        <v>0</v>
      </c>
      <c r="V9" s="210"/>
      <c r="W9" s="225">
        <f t="shared" ref="W9:W16" si="9">V9*$G$22</f>
        <v>0</v>
      </c>
      <c r="X9" s="72">
        <f t="shared" ref="X9:X16" si="10">D9+F9+H9+J9+L9+N9+P9+R9+T9+V9</f>
        <v>256</v>
      </c>
      <c r="Y9" s="70">
        <f t="shared" ref="Y9:Y16" si="11">E9+G9+I9+K9+M9+O9+Q9+S9+U9+W9</f>
        <v>27296000</v>
      </c>
      <c r="Z9" s="73"/>
      <c r="AF9" s="73"/>
      <c r="AG9" s="73"/>
    </row>
    <row r="10" spans="1:33" s="65" customFormat="1" x14ac:dyDescent="0.2">
      <c r="A10" s="60">
        <v>2201</v>
      </c>
      <c r="B10" s="230" t="s">
        <v>406</v>
      </c>
      <c r="C10" s="61" t="s">
        <v>22</v>
      </c>
      <c r="D10" s="79">
        <v>2260</v>
      </c>
      <c r="E10" s="80">
        <f t="shared" si="0"/>
        <v>268940000</v>
      </c>
      <c r="F10" s="79">
        <v>2516</v>
      </c>
      <c r="G10" s="81">
        <f t="shared" si="1"/>
        <v>208828000</v>
      </c>
      <c r="H10" s="79">
        <v>224</v>
      </c>
      <c r="I10" s="80">
        <f t="shared" si="2"/>
        <v>26656000</v>
      </c>
      <c r="J10" s="79">
        <v>473</v>
      </c>
      <c r="K10" s="70">
        <f t="shared" si="3"/>
        <v>39259000</v>
      </c>
      <c r="L10" s="84"/>
      <c r="M10" s="69">
        <f t="shared" si="4"/>
        <v>0</v>
      </c>
      <c r="N10" s="84"/>
      <c r="O10" s="70">
        <f t="shared" si="5"/>
        <v>0</v>
      </c>
      <c r="P10" s="82">
        <v>149</v>
      </c>
      <c r="Q10" s="69">
        <f t="shared" si="6"/>
        <v>17731000</v>
      </c>
      <c r="R10" s="82">
        <v>12</v>
      </c>
      <c r="S10" s="71">
        <f t="shared" si="7"/>
        <v>996000</v>
      </c>
      <c r="T10" s="256">
        <v>291</v>
      </c>
      <c r="U10" s="210">
        <f t="shared" si="8"/>
        <v>34629000</v>
      </c>
      <c r="V10" s="210">
        <v>222</v>
      </c>
      <c r="W10" s="225">
        <f t="shared" si="9"/>
        <v>18426000</v>
      </c>
      <c r="X10" s="72">
        <f t="shared" si="10"/>
        <v>6147</v>
      </c>
      <c r="Y10" s="70">
        <f t="shared" si="11"/>
        <v>615465000</v>
      </c>
      <c r="Z10" s="73"/>
      <c r="AF10" s="73"/>
      <c r="AG10" s="73"/>
    </row>
    <row r="11" spans="1:33" s="65" customFormat="1" x14ac:dyDescent="0.2">
      <c r="A11" s="60">
        <v>2202</v>
      </c>
      <c r="B11" s="230" t="s">
        <v>410</v>
      </c>
      <c r="C11" s="61" t="s">
        <v>23</v>
      </c>
      <c r="D11" s="79">
        <v>197</v>
      </c>
      <c r="E11" s="80">
        <f t="shared" si="0"/>
        <v>23443000</v>
      </c>
      <c r="F11" s="79">
        <v>208</v>
      </c>
      <c r="G11" s="81">
        <f t="shared" si="1"/>
        <v>17264000</v>
      </c>
      <c r="H11" s="82">
        <v>5</v>
      </c>
      <c r="I11" s="80">
        <f t="shared" si="2"/>
        <v>595000</v>
      </c>
      <c r="J11" s="82">
        <v>1</v>
      </c>
      <c r="K11" s="70">
        <f t="shared" si="3"/>
        <v>83000</v>
      </c>
      <c r="L11" s="83">
        <v>4</v>
      </c>
      <c r="M11" s="69">
        <f t="shared" si="4"/>
        <v>476000</v>
      </c>
      <c r="N11" s="83">
        <v>0</v>
      </c>
      <c r="O11" s="70">
        <f t="shared" si="5"/>
        <v>0</v>
      </c>
      <c r="P11" s="79">
        <v>15</v>
      </c>
      <c r="Q11" s="69">
        <f t="shared" si="6"/>
        <v>1785000</v>
      </c>
      <c r="R11" s="79">
        <v>4</v>
      </c>
      <c r="S11" s="71">
        <f t="shared" si="7"/>
        <v>332000</v>
      </c>
      <c r="T11" s="256">
        <v>35</v>
      </c>
      <c r="U11" s="210">
        <f t="shared" si="8"/>
        <v>4165000</v>
      </c>
      <c r="V11" s="210">
        <v>17</v>
      </c>
      <c r="W11" s="225">
        <f t="shared" si="9"/>
        <v>1411000</v>
      </c>
      <c r="X11" s="72">
        <f t="shared" si="10"/>
        <v>486</v>
      </c>
      <c r="Y11" s="70">
        <f t="shared" si="11"/>
        <v>49554000</v>
      </c>
      <c r="Z11" s="73"/>
      <c r="AF11" s="73"/>
      <c r="AG11" s="73"/>
    </row>
    <row r="12" spans="1:33" s="65" customFormat="1" x14ac:dyDescent="0.2">
      <c r="A12" s="60">
        <v>2203</v>
      </c>
      <c r="B12" s="230" t="s">
        <v>409</v>
      </c>
      <c r="C12" s="61" t="s">
        <v>24</v>
      </c>
      <c r="D12" s="79">
        <v>131</v>
      </c>
      <c r="E12" s="80">
        <f t="shared" si="0"/>
        <v>15589000</v>
      </c>
      <c r="F12" s="79">
        <v>169</v>
      </c>
      <c r="G12" s="81">
        <f t="shared" si="1"/>
        <v>14027000</v>
      </c>
      <c r="H12" s="134"/>
      <c r="I12" s="80">
        <f t="shared" si="2"/>
        <v>0</v>
      </c>
      <c r="J12" s="134"/>
      <c r="K12" s="70">
        <f t="shared" si="3"/>
        <v>0</v>
      </c>
      <c r="L12" s="84"/>
      <c r="M12" s="69">
        <f t="shared" si="4"/>
        <v>0</v>
      </c>
      <c r="N12" s="84"/>
      <c r="O12" s="70">
        <f t="shared" si="5"/>
        <v>0</v>
      </c>
      <c r="P12" s="82">
        <v>38</v>
      </c>
      <c r="Q12" s="69">
        <f t="shared" si="6"/>
        <v>4522000</v>
      </c>
      <c r="R12" s="82">
        <v>2</v>
      </c>
      <c r="S12" s="71">
        <f t="shared" si="7"/>
        <v>166000</v>
      </c>
      <c r="T12" s="256"/>
      <c r="U12" s="210">
        <f t="shared" si="8"/>
        <v>0</v>
      </c>
      <c r="V12" s="210"/>
      <c r="W12" s="225">
        <f t="shared" si="9"/>
        <v>0</v>
      </c>
      <c r="X12" s="72">
        <f t="shared" si="10"/>
        <v>340</v>
      </c>
      <c r="Y12" s="70">
        <f t="shared" si="11"/>
        <v>34304000</v>
      </c>
      <c r="Z12" s="73"/>
      <c r="AF12" s="73"/>
      <c r="AG12" s="73"/>
    </row>
    <row r="13" spans="1:33" s="65" customFormat="1" x14ac:dyDescent="0.2">
      <c r="A13" s="60">
        <v>2206</v>
      </c>
      <c r="B13" s="230" t="s">
        <v>408</v>
      </c>
      <c r="C13" s="61" t="s">
        <v>25</v>
      </c>
      <c r="D13" s="79">
        <v>24</v>
      </c>
      <c r="E13" s="80">
        <f t="shared" si="0"/>
        <v>2856000</v>
      </c>
      <c r="F13" s="79">
        <v>44</v>
      </c>
      <c r="G13" s="81">
        <f t="shared" si="1"/>
        <v>3652000</v>
      </c>
      <c r="H13" s="79">
        <v>23</v>
      </c>
      <c r="I13" s="80">
        <f t="shared" si="2"/>
        <v>2737000</v>
      </c>
      <c r="J13" s="79">
        <v>10</v>
      </c>
      <c r="K13" s="70">
        <f t="shared" si="3"/>
        <v>830000</v>
      </c>
      <c r="L13" s="84"/>
      <c r="M13" s="69">
        <f t="shared" si="4"/>
        <v>0</v>
      </c>
      <c r="N13" s="84"/>
      <c r="O13" s="70">
        <f t="shared" si="5"/>
        <v>0</v>
      </c>
      <c r="P13" s="82"/>
      <c r="Q13" s="69">
        <f t="shared" si="6"/>
        <v>0</v>
      </c>
      <c r="R13" s="82"/>
      <c r="S13" s="71">
        <f t="shared" si="7"/>
        <v>0</v>
      </c>
      <c r="T13" s="256"/>
      <c r="U13" s="210">
        <f t="shared" si="8"/>
        <v>0</v>
      </c>
      <c r="V13" s="210"/>
      <c r="W13" s="225">
        <f t="shared" si="9"/>
        <v>0</v>
      </c>
      <c r="X13" s="72">
        <f t="shared" si="10"/>
        <v>101</v>
      </c>
      <c r="Y13" s="70">
        <f t="shared" si="11"/>
        <v>10075000</v>
      </c>
      <c r="Z13" s="73"/>
      <c r="AF13" s="73"/>
      <c r="AG13" s="73"/>
    </row>
    <row r="14" spans="1:33" s="65" customFormat="1" x14ac:dyDescent="0.2">
      <c r="A14" s="60">
        <v>2301</v>
      </c>
      <c r="B14" s="230" t="s">
        <v>411</v>
      </c>
      <c r="C14" s="61" t="s">
        <v>26</v>
      </c>
      <c r="D14" s="79">
        <v>1065</v>
      </c>
      <c r="E14" s="80">
        <f t="shared" si="0"/>
        <v>126735000</v>
      </c>
      <c r="F14" s="79">
        <v>815</v>
      </c>
      <c r="G14" s="81">
        <f t="shared" si="1"/>
        <v>67645000</v>
      </c>
      <c r="H14" s="79">
        <v>240</v>
      </c>
      <c r="I14" s="80">
        <f t="shared" si="2"/>
        <v>28560000</v>
      </c>
      <c r="J14" s="79">
        <v>255</v>
      </c>
      <c r="K14" s="70">
        <f t="shared" si="3"/>
        <v>21165000</v>
      </c>
      <c r="L14" s="83">
        <v>5</v>
      </c>
      <c r="M14" s="69">
        <f t="shared" si="4"/>
        <v>595000</v>
      </c>
      <c r="N14" s="83">
        <v>4</v>
      </c>
      <c r="O14" s="70">
        <f t="shared" si="5"/>
        <v>332000</v>
      </c>
      <c r="P14" s="82">
        <v>135</v>
      </c>
      <c r="Q14" s="69">
        <f t="shared" si="6"/>
        <v>16065000</v>
      </c>
      <c r="R14" s="82">
        <v>11</v>
      </c>
      <c r="S14" s="71">
        <f t="shared" si="7"/>
        <v>913000</v>
      </c>
      <c r="T14" s="256"/>
      <c r="U14" s="210">
        <f t="shared" si="8"/>
        <v>0</v>
      </c>
      <c r="V14" s="210"/>
      <c r="W14" s="225">
        <f t="shared" si="9"/>
        <v>0</v>
      </c>
      <c r="X14" s="72">
        <f t="shared" si="10"/>
        <v>2530</v>
      </c>
      <c r="Y14" s="70">
        <f t="shared" si="11"/>
        <v>262010000</v>
      </c>
      <c r="Z14" s="73"/>
      <c r="AF14" s="73"/>
      <c r="AG14" s="73"/>
    </row>
    <row r="15" spans="1:33" s="65" customFormat="1" x14ac:dyDescent="0.2">
      <c r="A15" s="60">
        <v>2302</v>
      </c>
      <c r="B15" s="230" t="s">
        <v>412</v>
      </c>
      <c r="C15" s="77" t="s">
        <v>27</v>
      </c>
      <c r="D15" s="79">
        <v>1</v>
      </c>
      <c r="E15" s="80">
        <f t="shared" si="0"/>
        <v>119000</v>
      </c>
      <c r="F15" s="79">
        <v>5</v>
      </c>
      <c r="G15" s="81">
        <f t="shared" si="1"/>
        <v>415000</v>
      </c>
      <c r="H15" s="79">
        <v>1</v>
      </c>
      <c r="I15" s="80">
        <f t="shared" si="2"/>
        <v>119000</v>
      </c>
      <c r="J15" s="79">
        <v>0</v>
      </c>
      <c r="K15" s="70">
        <f t="shared" si="3"/>
        <v>0</v>
      </c>
      <c r="L15" s="84"/>
      <c r="M15" s="69">
        <f t="shared" si="4"/>
        <v>0</v>
      </c>
      <c r="N15" s="84"/>
      <c r="O15" s="70">
        <f t="shared" si="5"/>
        <v>0</v>
      </c>
      <c r="P15" s="82"/>
      <c r="Q15" s="69">
        <f t="shared" si="6"/>
        <v>0</v>
      </c>
      <c r="R15" s="82"/>
      <c r="S15" s="71">
        <f t="shared" si="7"/>
        <v>0</v>
      </c>
      <c r="T15" s="256">
        <v>3</v>
      </c>
      <c r="U15" s="210">
        <f t="shared" si="8"/>
        <v>357000</v>
      </c>
      <c r="V15" s="210">
        <v>13</v>
      </c>
      <c r="W15" s="225">
        <f t="shared" si="9"/>
        <v>1079000</v>
      </c>
      <c r="X15" s="72">
        <f t="shared" si="10"/>
        <v>23</v>
      </c>
      <c r="Y15" s="70">
        <f t="shared" si="11"/>
        <v>2089000</v>
      </c>
      <c r="Z15" s="73"/>
      <c r="AF15" s="73"/>
      <c r="AG15" s="73"/>
    </row>
    <row r="16" spans="1:33" s="65" customFormat="1" ht="18" customHeight="1" thickBot="1" x14ac:dyDescent="0.25">
      <c r="A16" s="62">
        <v>2303</v>
      </c>
      <c r="B16" s="231" t="s">
        <v>413</v>
      </c>
      <c r="C16" s="63" t="s">
        <v>28</v>
      </c>
      <c r="D16" s="79">
        <v>81</v>
      </c>
      <c r="E16" s="80">
        <f t="shared" si="0"/>
        <v>9639000</v>
      </c>
      <c r="F16" s="79">
        <v>149</v>
      </c>
      <c r="G16" s="81">
        <f t="shared" si="1"/>
        <v>12367000</v>
      </c>
      <c r="H16" s="79">
        <v>32</v>
      </c>
      <c r="I16" s="80">
        <f t="shared" si="2"/>
        <v>3808000</v>
      </c>
      <c r="J16" s="79">
        <v>24</v>
      </c>
      <c r="K16" s="70">
        <f t="shared" si="3"/>
        <v>1992000</v>
      </c>
      <c r="L16" s="84"/>
      <c r="M16" s="69">
        <f t="shared" si="4"/>
        <v>0</v>
      </c>
      <c r="N16" s="84"/>
      <c r="O16" s="70">
        <f t="shared" si="5"/>
        <v>0</v>
      </c>
      <c r="P16" s="82"/>
      <c r="Q16" s="69">
        <f t="shared" si="6"/>
        <v>0</v>
      </c>
      <c r="R16" s="82"/>
      <c r="S16" s="71">
        <f t="shared" si="7"/>
        <v>0</v>
      </c>
      <c r="T16" s="258">
        <v>4</v>
      </c>
      <c r="U16" s="259">
        <f t="shared" si="8"/>
        <v>476000</v>
      </c>
      <c r="V16" s="259">
        <v>19</v>
      </c>
      <c r="W16" s="260">
        <f t="shared" si="9"/>
        <v>1577000</v>
      </c>
      <c r="X16" s="72">
        <f t="shared" si="10"/>
        <v>309</v>
      </c>
      <c r="Y16" s="70">
        <f t="shared" si="11"/>
        <v>29859000</v>
      </c>
      <c r="Z16" s="73"/>
      <c r="AF16" s="73"/>
      <c r="AG16" s="73"/>
    </row>
    <row r="17" spans="1:25" s="65" customFormat="1" ht="13.5" thickBot="1" x14ac:dyDescent="0.25">
      <c r="A17" s="332" t="s">
        <v>18</v>
      </c>
      <c r="B17" s="333"/>
      <c r="C17" s="334"/>
      <c r="D17" s="4">
        <f>SUM(D8:D16)</f>
        <v>4360</v>
      </c>
      <c r="E17" s="3">
        <f t="shared" ref="E17:Y17" si="12">SUM(E8:E16)</f>
        <v>518840000</v>
      </c>
      <c r="F17" s="3">
        <f t="shared" si="12"/>
        <v>4316</v>
      </c>
      <c r="G17" s="3">
        <f t="shared" si="12"/>
        <v>358228000</v>
      </c>
      <c r="H17" s="3">
        <f t="shared" si="12"/>
        <v>540</v>
      </c>
      <c r="I17" s="3">
        <f t="shared" si="12"/>
        <v>64260000</v>
      </c>
      <c r="J17" s="3">
        <f t="shared" si="12"/>
        <v>774</v>
      </c>
      <c r="K17" s="3">
        <f t="shared" si="12"/>
        <v>64242000</v>
      </c>
      <c r="L17" s="3">
        <f>SUM(L8:L16)</f>
        <v>14</v>
      </c>
      <c r="M17" s="3">
        <f>SUM(M8:M16)</f>
        <v>1666000</v>
      </c>
      <c r="N17" s="3">
        <f>SUM(N8:N16)</f>
        <v>4</v>
      </c>
      <c r="O17" s="3">
        <f>SUM(O8:O16)</f>
        <v>332000</v>
      </c>
      <c r="P17" s="3">
        <f t="shared" si="12"/>
        <v>352</v>
      </c>
      <c r="Q17" s="3">
        <f t="shared" si="12"/>
        <v>41888000</v>
      </c>
      <c r="R17" s="3">
        <f t="shared" si="12"/>
        <v>32</v>
      </c>
      <c r="S17" s="224">
        <f t="shared" si="12"/>
        <v>2656000</v>
      </c>
      <c r="T17" s="257">
        <f t="shared" si="12"/>
        <v>401</v>
      </c>
      <c r="U17" s="257">
        <f t="shared" si="12"/>
        <v>47719000</v>
      </c>
      <c r="V17" s="257">
        <f t="shared" si="12"/>
        <v>325</v>
      </c>
      <c r="W17" s="257">
        <f t="shared" si="12"/>
        <v>26975000</v>
      </c>
      <c r="X17" s="3">
        <f t="shared" si="12"/>
        <v>11118</v>
      </c>
      <c r="Y17" s="24">
        <f t="shared" si="12"/>
        <v>1126806000</v>
      </c>
    </row>
    <row r="19" spans="1:25" ht="15" x14ac:dyDescent="0.25">
      <c r="C19" s="64"/>
      <c r="D19" s="13"/>
    </row>
    <row r="20" spans="1:25" ht="15" x14ac:dyDescent="0.25">
      <c r="C20" s="64"/>
      <c r="D20" s="13"/>
    </row>
    <row r="21" spans="1:25" ht="15" x14ac:dyDescent="0.25">
      <c r="C21" s="64"/>
      <c r="D21" s="13"/>
      <c r="F21" s="42" t="s">
        <v>369</v>
      </c>
      <c r="G21" s="43">
        <v>119000</v>
      </c>
    </row>
    <row r="22" spans="1:25" ht="15" x14ac:dyDescent="0.25">
      <c r="C22" s="64"/>
      <c r="D22" s="13"/>
      <c r="F22" s="42" t="s">
        <v>370</v>
      </c>
      <c r="G22" s="43">
        <v>83000</v>
      </c>
    </row>
    <row r="23" spans="1:25" ht="15" x14ac:dyDescent="0.25">
      <c r="C23" s="64"/>
      <c r="D23" s="13"/>
    </row>
    <row r="24" spans="1:25" ht="15" x14ac:dyDescent="0.25">
      <c r="C24" s="64"/>
      <c r="D24" s="13"/>
    </row>
    <row r="25" spans="1:25" ht="15" x14ac:dyDescent="0.25">
      <c r="C25" s="64"/>
      <c r="D25" s="13"/>
    </row>
    <row r="26" spans="1:25" ht="15" x14ac:dyDescent="0.25">
      <c r="C26" s="64"/>
      <c r="D26" s="13"/>
    </row>
    <row r="27" spans="1:25" ht="15" x14ac:dyDescent="0.25">
      <c r="C27" s="64"/>
      <c r="D27" s="13"/>
    </row>
  </sheetData>
  <mergeCells count="13">
    <mergeCell ref="A17:C17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opLeftCell="G1" zoomScale="93" zoomScaleNormal="93" workbookViewId="0">
      <selection activeCell="I15" sqref="I15"/>
    </sheetView>
  </sheetViews>
  <sheetFormatPr baseColWidth="10" defaultRowHeight="12.75" x14ac:dyDescent="0.2"/>
  <cols>
    <col min="1" max="1" width="8" style="51" bestFit="1" customWidth="1"/>
    <col min="2" max="2" width="12.5703125" style="51" customWidth="1"/>
    <col min="3" max="3" width="14.42578125" style="51" customWidth="1"/>
    <col min="4" max="4" width="22" style="51" customWidth="1"/>
    <col min="5" max="5" width="12.140625" bestFit="1" customWidth="1"/>
    <col min="6" max="6" width="14.140625" bestFit="1" customWidth="1"/>
    <col min="7" max="7" width="13.85546875" bestFit="1" customWidth="1"/>
    <col min="8" max="8" width="14.140625" bestFit="1" customWidth="1"/>
    <col min="9" max="9" width="12.140625" bestFit="1" customWidth="1"/>
    <col min="10" max="10" width="14.140625" bestFit="1" customWidth="1"/>
    <col min="11" max="13" width="12.140625" bestFit="1" customWidth="1"/>
    <col min="14" max="14" width="14.140625" bestFit="1" customWidth="1"/>
    <col min="15" max="20" width="12.140625" bestFit="1" customWidth="1"/>
    <col min="21" max="21" width="12.140625" customWidth="1"/>
    <col min="22" max="22" width="14.42578125" customWidth="1"/>
    <col min="23" max="24" width="12.140625" customWidth="1"/>
    <col min="25" max="25" width="11.42578125" bestFit="1" customWidth="1"/>
    <col min="26" max="26" width="13.5703125" bestFit="1" customWidth="1"/>
  </cols>
  <sheetData>
    <row r="1" spans="1:36" ht="18" x14ac:dyDescent="0.25">
      <c r="A1" s="338" t="str">
        <f>NACIONAL!A1</f>
        <v>BONO DE VACACIONES 2018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</row>
    <row r="2" spans="1:36" ht="18" x14ac:dyDescent="0.25">
      <c r="A2" s="338" t="str">
        <f>NACIONAL!A2</f>
        <v>Ley Nº 21.126 Artículo 25º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</row>
    <row r="4" spans="1:36" ht="18" x14ac:dyDescent="0.25">
      <c r="A4" s="338" t="s">
        <v>389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</row>
    <row r="5" spans="1:36" ht="13.5" thickBot="1" x14ac:dyDescent="0.25"/>
    <row r="6" spans="1:36" ht="15.75" customHeight="1" thickBot="1" x14ac:dyDescent="0.25">
      <c r="A6" s="350" t="s">
        <v>0</v>
      </c>
      <c r="B6" s="343" t="s">
        <v>405</v>
      </c>
      <c r="C6" s="352" t="s">
        <v>405</v>
      </c>
      <c r="D6" s="343" t="s">
        <v>1</v>
      </c>
      <c r="E6" s="335" t="s">
        <v>2</v>
      </c>
      <c r="F6" s="336"/>
      <c r="G6" s="336"/>
      <c r="H6" s="337"/>
      <c r="I6" s="335" t="s">
        <v>3</v>
      </c>
      <c r="J6" s="336"/>
      <c r="K6" s="336"/>
      <c r="L6" s="337"/>
      <c r="M6" s="335" t="s">
        <v>4</v>
      </c>
      <c r="N6" s="336"/>
      <c r="O6" s="336"/>
      <c r="P6" s="337"/>
      <c r="Q6" s="335" t="s">
        <v>5</v>
      </c>
      <c r="R6" s="336"/>
      <c r="S6" s="336"/>
      <c r="T6" s="337"/>
      <c r="U6" s="345" t="s">
        <v>733</v>
      </c>
      <c r="V6" s="346"/>
      <c r="W6" s="346"/>
      <c r="X6" s="347"/>
      <c r="Y6" s="339" t="s">
        <v>355</v>
      </c>
      <c r="Z6" s="340"/>
    </row>
    <row r="7" spans="1:36" s="65" customFormat="1" ht="105.75" customHeight="1" thickBot="1" x14ac:dyDescent="0.25">
      <c r="A7" s="351"/>
      <c r="B7" s="349"/>
      <c r="C7" s="353"/>
      <c r="D7" s="344"/>
      <c r="E7" s="167" t="str">
        <f>NACIONAL!C7</f>
        <v>Pers. Remun Liq. &lt;= a $ 752.209 Noviembre</v>
      </c>
      <c r="F7" s="168" t="str">
        <f>NACIONAL!D7</f>
        <v>Monto Bono Vacaciones $ 119.000</v>
      </c>
      <c r="G7" s="168" t="str">
        <f>NACIONAL!E7</f>
        <v>Pers. Remun Liq. &gt; a $ 752.209 y Rem Bruta &lt;= $ 2.490.923</v>
      </c>
      <c r="H7" s="169" t="str">
        <f>NACIONAL!F7</f>
        <v>Monto Bono Vacaciones $ 83.000</v>
      </c>
      <c r="I7" s="167" t="str">
        <f>NACIONAL!G7</f>
        <v>Pers. Remun Liq. &lt;= a $ 752.209 Noviembre</v>
      </c>
      <c r="J7" s="168" t="str">
        <f>NACIONAL!H7</f>
        <v>Monto Bono Vacaciones $ 119.000</v>
      </c>
      <c r="K7" s="168" t="str">
        <f>NACIONAL!I7</f>
        <v>Pers. Remun Liq. &gt; a $ 752.209 y Rem Bruta &lt;= $ 2.490.923</v>
      </c>
      <c r="L7" s="169" t="str">
        <f>NACIONAL!J7</f>
        <v>Monto Bono Vacaciones $ 83.000</v>
      </c>
      <c r="M7" s="167" t="str">
        <f>NACIONAL!K7</f>
        <v>Pers. Remun Liq. &lt;= a $ 752.209 Noviembre</v>
      </c>
      <c r="N7" s="168" t="str">
        <f>NACIONAL!L7</f>
        <v>Monto Bono Vacaciones $ 119.000</v>
      </c>
      <c r="O7" s="168" t="str">
        <f>NACIONAL!M7</f>
        <v>Pers. Remun Liq. &gt; a $ 752.209 y Rem Bruta &lt;= $ 2.490.923</v>
      </c>
      <c r="P7" s="169" t="str">
        <f>NACIONAL!N7</f>
        <v>Monto Bono Vacaciones $ 83.000</v>
      </c>
      <c r="Q7" s="167" t="str">
        <f>NACIONAL!O7</f>
        <v>Pers. Remun Liq. &lt;= a $ 752.209 Noviembre</v>
      </c>
      <c r="R7" s="168" t="str">
        <f>NACIONAL!P7</f>
        <v>Monto Bono Vacaciones $ 119.000</v>
      </c>
      <c r="S7" s="168" t="str">
        <f>NACIONAL!Q7</f>
        <v>Pers. Remun Liq. &gt; a $ 752.209 y Rem Bruta &lt;= $ 2.490.923</v>
      </c>
      <c r="T7" s="169" t="str">
        <f>NACIONAL!R7</f>
        <v>Monto Bono Vacaciones $ 83.000</v>
      </c>
      <c r="U7" s="169" t="str">
        <f>NACIONAL!S7</f>
        <v>Pers. Remun Liq. &lt;= a $ 752.209 Noviembre</v>
      </c>
      <c r="V7" s="169" t="str">
        <f>NACIONAL!T7</f>
        <v>Monto Bono Vacaciones $ 119.000</v>
      </c>
      <c r="W7" s="169" t="str">
        <f>NACIONAL!U7</f>
        <v>Pers. Remun Liq. &gt; a $ 752.209 y Rem Bruta &lt;= $ 2.490.923</v>
      </c>
      <c r="X7" s="169" t="str">
        <f>NACIONAL!V7</f>
        <v>Monto Bono Vacaciones $ 83.000</v>
      </c>
      <c r="Y7" s="56" t="s">
        <v>6</v>
      </c>
      <c r="Z7" s="57" t="s">
        <v>368</v>
      </c>
    </row>
    <row r="8" spans="1:36" s="65" customFormat="1" x14ac:dyDescent="0.2">
      <c r="A8" s="115">
        <v>3101</v>
      </c>
      <c r="B8" s="232" t="s">
        <v>420</v>
      </c>
      <c r="C8" s="232" t="s">
        <v>420</v>
      </c>
      <c r="D8" s="59" t="s">
        <v>29</v>
      </c>
      <c r="E8" s="149">
        <v>219</v>
      </c>
      <c r="F8" s="175">
        <f>E8*$H$21</f>
        <v>26061000</v>
      </c>
      <c r="G8" s="149">
        <v>180</v>
      </c>
      <c r="H8" s="176">
        <f>G8*$H$22</f>
        <v>14940000</v>
      </c>
      <c r="I8" s="177">
        <v>40</v>
      </c>
      <c r="J8" s="94">
        <f>I8*$H$21</f>
        <v>4760000</v>
      </c>
      <c r="K8" s="150">
        <v>14</v>
      </c>
      <c r="L8" s="95">
        <f>K8*$H$22</f>
        <v>1162000</v>
      </c>
      <c r="M8" s="151"/>
      <c r="N8" s="178">
        <f>M8*$H$21</f>
        <v>0</v>
      </c>
      <c r="O8" s="151"/>
      <c r="P8" s="31">
        <f>O8*$H$22</f>
        <v>0</v>
      </c>
      <c r="Q8" s="151"/>
      <c r="R8" s="178">
        <f>Q8*$H$21</f>
        <v>0</v>
      </c>
      <c r="S8" s="151"/>
      <c r="T8" s="262">
        <f>S8*$H$22</f>
        <v>0</v>
      </c>
      <c r="U8" s="290">
        <v>57</v>
      </c>
      <c r="V8" s="291">
        <f>U8*$H$21</f>
        <v>6783000</v>
      </c>
      <c r="W8" s="291">
        <v>25</v>
      </c>
      <c r="X8" s="292">
        <f>W8*$H$22</f>
        <v>2075000</v>
      </c>
      <c r="Y8" s="48">
        <f>E8+G8+I8+K8+M8+O8+Q8+S8+U8+W8</f>
        <v>535</v>
      </c>
      <c r="Z8" s="30">
        <f>F8+H8+J8+L8+N8+P8+R8+T8+V8+X8</f>
        <v>55781000</v>
      </c>
      <c r="AA8" s="73"/>
      <c r="AE8" s="73"/>
      <c r="AG8" s="73"/>
      <c r="AH8" s="73"/>
      <c r="AI8" s="73"/>
      <c r="AJ8" s="73"/>
    </row>
    <row r="9" spans="1:36" s="65" customFormat="1" x14ac:dyDescent="0.2">
      <c r="A9" s="116">
        <v>3102</v>
      </c>
      <c r="B9" s="228" t="s">
        <v>421</v>
      </c>
      <c r="C9" s="228" t="s">
        <v>421</v>
      </c>
      <c r="D9" s="61" t="s">
        <v>30</v>
      </c>
      <c r="E9" s="85">
        <v>122</v>
      </c>
      <c r="F9" s="87">
        <f t="shared" ref="F9:F16" si="0">E9*$H$21</f>
        <v>14518000</v>
      </c>
      <c r="G9" s="85">
        <v>139</v>
      </c>
      <c r="H9" s="88">
        <f t="shared" ref="H9:H16" si="1">G9*$H$22</f>
        <v>11537000</v>
      </c>
      <c r="I9" s="89">
        <v>27</v>
      </c>
      <c r="J9" s="90">
        <f>I9*$H$21</f>
        <v>3213000</v>
      </c>
      <c r="K9" s="91">
        <v>11</v>
      </c>
      <c r="L9" s="44">
        <f>K9*$H$22</f>
        <v>913000</v>
      </c>
      <c r="M9" s="86"/>
      <c r="N9" s="46">
        <f>M9*$H$21</f>
        <v>0</v>
      </c>
      <c r="O9" s="86"/>
      <c r="P9" s="30">
        <f>O9*$H$22</f>
        <v>0</v>
      </c>
      <c r="Q9" s="86"/>
      <c r="R9" s="46">
        <f>Q9*$H$21</f>
        <v>0</v>
      </c>
      <c r="S9" s="86"/>
      <c r="T9" s="108">
        <f>S9*$H$22</f>
        <v>0</v>
      </c>
      <c r="U9" s="266">
        <v>39</v>
      </c>
      <c r="V9" s="264">
        <f t="shared" ref="V9:V16" si="2">U9*$H$21</f>
        <v>4641000</v>
      </c>
      <c r="W9" s="264">
        <v>21</v>
      </c>
      <c r="X9" s="267">
        <f t="shared" ref="X9:X16" si="3">W9*$H$22</f>
        <v>1743000</v>
      </c>
      <c r="Y9" s="48">
        <f t="shared" ref="Y9:Y16" si="4">E9+G9+I9+K9+M9+O9+Q9+S9+U9+W9</f>
        <v>359</v>
      </c>
      <c r="Z9" s="30">
        <f t="shared" ref="Z9:Z16" si="5">F9+H9+J9+L9+N9+P9+R9+T9+V9+X9</f>
        <v>36565000</v>
      </c>
      <c r="AA9" s="73"/>
      <c r="AE9" s="73"/>
      <c r="AG9" s="73"/>
      <c r="AH9" s="73"/>
      <c r="AI9" s="73"/>
      <c r="AJ9" s="73"/>
    </row>
    <row r="10" spans="1:36" s="65" customFormat="1" x14ac:dyDescent="0.2">
      <c r="A10" s="116">
        <v>3201</v>
      </c>
      <c r="B10" s="228" t="s">
        <v>416</v>
      </c>
      <c r="C10" s="228" t="s">
        <v>416</v>
      </c>
      <c r="D10" s="61" t="s">
        <v>31</v>
      </c>
      <c r="E10" s="85">
        <v>1314</v>
      </c>
      <c r="F10" s="87">
        <f t="shared" si="0"/>
        <v>156366000</v>
      </c>
      <c r="G10" s="85">
        <v>1271</v>
      </c>
      <c r="H10" s="88">
        <f t="shared" si="1"/>
        <v>105493000</v>
      </c>
      <c r="I10" s="89"/>
      <c r="J10" s="90">
        <f t="shared" ref="J10:J16" si="6">I10*$H$21</f>
        <v>0</v>
      </c>
      <c r="K10" s="91"/>
      <c r="L10" s="44">
        <f t="shared" ref="L10:L16" si="7">K10*$H$22</f>
        <v>0</v>
      </c>
      <c r="M10" s="91"/>
      <c r="N10" s="46">
        <f t="shared" ref="N10:N16" si="8">M10*$H$21</f>
        <v>0</v>
      </c>
      <c r="O10" s="91"/>
      <c r="P10" s="30">
        <f t="shared" ref="P10:P16" si="9">O10*$H$22</f>
        <v>0</v>
      </c>
      <c r="Q10" s="91">
        <v>213</v>
      </c>
      <c r="R10" s="46">
        <f t="shared" ref="R10:R16" si="10">Q10*$H$21</f>
        <v>25347000</v>
      </c>
      <c r="S10" s="91">
        <v>17</v>
      </c>
      <c r="T10" s="108">
        <f t="shared" ref="T10:T16" si="11">S10*$H$22</f>
        <v>1411000</v>
      </c>
      <c r="U10" s="266">
        <v>136</v>
      </c>
      <c r="V10" s="264">
        <f t="shared" si="2"/>
        <v>16184000</v>
      </c>
      <c r="W10" s="264">
        <v>71</v>
      </c>
      <c r="X10" s="267">
        <f t="shared" si="3"/>
        <v>5893000</v>
      </c>
      <c r="Y10" s="48">
        <f t="shared" si="4"/>
        <v>3022</v>
      </c>
      <c r="Z10" s="30">
        <f t="shared" si="5"/>
        <v>310694000</v>
      </c>
      <c r="AA10" s="73"/>
      <c r="AE10" s="73"/>
      <c r="AG10" s="73"/>
      <c r="AH10" s="73"/>
      <c r="AI10" s="73"/>
      <c r="AJ10" s="73"/>
    </row>
    <row r="11" spans="1:36" s="65" customFormat="1" x14ac:dyDescent="0.2">
      <c r="A11" s="116">
        <v>3202</v>
      </c>
      <c r="B11" s="228" t="s">
        <v>418</v>
      </c>
      <c r="C11" s="228" t="s">
        <v>418</v>
      </c>
      <c r="D11" s="61" t="s">
        <v>32</v>
      </c>
      <c r="E11" s="85">
        <v>149</v>
      </c>
      <c r="F11" s="87">
        <f t="shared" si="0"/>
        <v>17731000</v>
      </c>
      <c r="G11" s="85">
        <v>163</v>
      </c>
      <c r="H11" s="88">
        <f t="shared" si="1"/>
        <v>13529000</v>
      </c>
      <c r="I11" s="89">
        <v>131</v>
      </c>
      <c r="J11" s="90">
        <f t="shared" si="6"/>
        <v>15589000</v>
      </c>
      <c r="K11" s="91">
        <v>16</v>
      </c>
      <c r="L11" s="44">
        <f t="shared" si="7"/>
        <v>1328000</v>
      </c>
      <c r="M11" s="86"/>
      <c r="N11" s="46">
        <f t="shared" si="8"/>
        <v>0</v>
      </c>
      <c r="O11" s="86"/>
      <c r="P11" s="30">
        <f t="shared" si="9"/>
        <v>0</v>
      </c>
      <c r="Q11" s="86">
        <v>37</v>
      </c>
      <c r="R11" s="46">
        <f t="shared" si="10"/>
        <v>4403000</v>
      </c>
      <c r="S11" s="86">
        <v>4</v>
      </c>
      <c r="T11" s="108">
        <f t="shared" si="11"/>
        <v>332000</v>
      </c>
      <c r="U11" s="266">
        <v>17</v>
      </c>
      <c r="V11" s="264">
        <f t="shared" si="2"/>
        <v>2023000</v>
      </c>
      <c r="W11" s="264">
        <v>43</v>
      </c>
      <c r="X11" s="267">
        <f t="shared" si="3"/>
        <v>3569000</v>
      </c>
      <c r="Y11" s="48">
        <f t="shared" si="4"/>
        <v>560</v>
      </c>
      <c r="Z11" s="30">
        <f t="shared" si="5"/>
        <v>58504000</v>
      </c>
      <c r="AA11" s="73"/>
      <c r="AE11" s="73"/>
      <c r="AG11" s="73"/>
      <c r="AH11" s="73"/>
      <c r="AI11" s="73"/>
      <c r="AJ11" s="73"/>
    </row>
    <row r="12" spans="1:36" s="65" customFormat="1" x14ac:dyDescent="0.2">
      <c r="A12" s="116">
        <v>3203</v>
      </c>
      <c r="B12" s="228" t="s">
        <v>419</v>
      </c>
      <c r="C12" s="228" t="s">
        <v>419</v>
      </c>
      <c r="D12" s="61" t="s">
        <v>33</v>
      </c>
      <c r="E12" s="85">
        <v>222</v>
      </c>
      <c r="F12" s="87">
        <f t="shared" si="0"/>
        <v>26418000</v>
      </c>
      <c r="G12" s="85">
        <v>174</v>
      </c>
      <c r="H12" s="88">
        <f t="shared" si="1"/>
        <v>14442000</v>
      </c>
      <c r="I12" s="89">
        <v>67</v>
      </c>
      <c r="J12" s="90">
        <f t="shared" si="6"/>
        <v>7973000</v>
      </c>
      <c r="K12" s="91">
        <v>45</v>
      </c>
      <c r="L12" s="44">
        <f t="shared" si="7"/>
        <v>3735000</v>
      </c>
      <c r="M12" s="86"/>
      <c r="N12" s="46">
        <f t="shared" si="8"/>
        <v>0</v>
      </c>
      <c r="O12" s="86"/>
      <c r="P12" s="30">
        <f t="shared" si="9"/>
        <v>0</v>
      </c>
      <c r="Q12" s="86">
        <v>6</v>
      </c>
      <c r="R12" s="46">
        <f t="shared" si="10"/>
        <v>714000</v>
      </c>
      <c r="S12" s="86">
        <v>1</v>
      </c>
      <c r="T12" s="108">
        <f t="shared" si="11"/>
        <v>83000</v>
      </c>
      <c r="U12" s="266"/>
      <c r="V12" s="264">
        <f t="shared" si="2"/>
        <v>0</v>
      </c>
      <c r="W12" s="264"/>
      <c r="X12" s="267">
        <f t="shared" si="3"/>
        <v>0</v>
      </c>
      <c r="Y12" s="48">
        <f t="shared" si="4"/>
        <v>515</v>
      </c>
      <c r="Z12" s="30">
        <f t="shared" si="5"/>
        <v>53365000</v>
      </c>
      <c r="AA12" s="73"/>
      <c r="AE12" s="73"/>
      <c r="AG12" s="73"/>
      <c r="AH12" s="73"/>
      <c r="AI12" s="73"/>
      <c r="AJ12" s="73"/>
    </row>
    <row r="13" spans="1:36" s="65" customFormat="1" x14ac:dyDescent="0.2">
      <c r="A13" s="116">
        <v>3301</v>
      </c>
      <c r="B13" s="228" t="s">
        <v>422</v>
      </c>
      <c r="C13" s="228" t="s">
        <v>422</v>
      </c>
      <c r="D13" s="61" t="s">
        <v>34</v>
      </c>
      <c r="E13" s="193"/>
      <c r="F13" s="194">
        <f t="shared" si="0"/>
        <v>0</v>
      </c>
      <c r="G13" s="193"/>
      <c r="H13" s="195">
        <f t="shared" si="1"/>
        <v>0</v>
      </c>
      <c r="I13" s="89">
        <v>182</v>
      </c>
      <c r="J13" s="90">
        <f t="shared" si="6"/>
        <v>21658000</v>
      </c>
      <c r="K13" s="91">
        <v>107</v>
      </c>
      <c r="L13" s="44">
        <f t="shared" si="7"/>
        <v>8881000</v>
      </c>
      <c r="M13" s="91">
        <v>6</v>
      </c>
      <c r="N13" s="46">
        <f t="shared" si="8"/>
        <v>714000</v>
      </c>
      <c r="O13" s="91">
        <v>1</v>
      </c>
      <c r="P13" s="30">
        <f t="shared" si="9"/>
        <v>83000</v>
      </c>
      <c r="Q13" s="196"/>
      <c r="R13" s="197">
        <f t="shared" si="10"/>
        <v>0</v>
      </c>
      <c r="S13" s="196"/>
      <c r="T13" s="207">
        <f t="shared" si="11"/>
        <v>0</v>
      </c>
      <c r="U13" s="268">
        <v>72</v>
      </c>
      <c r="V13" s="264">
        <f t="shared" si="2"/>
        <v>8568000</v>
      </c>
      <c r="W13" s="87">
        <v>87</v>
      </c>
      <c r="X13" s="267">
        <f t="shared" si="3"/>
        <v>7221000</v>
      </c>
      <c r="Y13" s="48">
        <f t="shared" si="4"/>
        <v>455</v>
      </c>
      <c r="Z13" s="30">
        <f t="shared" si="5"/>
        <v>47125000</v>
      </c>
      <c r="AA13" s="73"/>
      <c r="AE13" s="73"/>
      <c r="AG13" s="73"/>
      <c r="AH13" s="73"/>
      <c r="AI13" s="73"/>
      <c r="AJ13" s="73"/>
    </row>
    <row r="14" spans="1:36" s="65" customFormat="1" x14ac:dyDescent="0.2">
      <c r="A14" s="116">
        <v>3302</v>
      </c>
      <c r="B14" s="228" t="s">
        <v>407</v>
      </c>
      <c r="C14" s="228" t="s">
        <v>407</v>
      </c>
      <c r="D14" s="61" t="s">
        <v>35</v>
      </c>
      <c r="E14" s="199"/>
      <c r="F14" s="203">
        <f t="shared" si="0"/>
        <v>0</v>
      </c>
      <c r="G14" s="199"/>
      <c r="H14" s="204">
        <f t="shared" si="1"/>
        <v>0</v>
      </c>
      <c r="I14" s="89">
        <v>28</v>
      </c>
      <c r="J14" s="90">
        <f t="shared" si="6"/>
        <v>3332000</v>
      </c>
      <c r="K14" s="91">
        <v>22</v>
      </c>
      <c r="L14" s="44">
        <f t="shared" si="7"/>
        <v>1826000</v>
      </c>
      <c r="M14" s="91">
        <v>2</v>
      </c>
      <c r="N14" s="46">
        <f t="shared" si="8"/>
        <v>238000</v>
      </c>
      <c r="O14" s="91">
        <v>0</v>
      </c>
      <c r="P14" s="30">
        <f t="shared" si="9"/>
        <v>0</v>
      </c>
      <c r="Q14" s="202"/>
      <c r="R14" s="197">
        <f t="shared" si="10"/>
        <v>0</v>
      </c>
      <c r="S14" s="202"/>
      <c r="T14" s="207">
        <f t="shared" si="11"/>
        <v>0</v>
      </c>
      <c r="U14" s="268"/>
      <c r="V14" s="264">
        <f t="shared" si="2"/>
        <v>0</v>
      </c>
      <c r="W14" s="87"/>
      <c r="X14" s="267">
        <f t="shared" si="3"/>
        <v>0</v>
      </c>
      <c r="Y14" s="48">
        <f t="shared" si="4"/>
        <v>52</v>
      </c>
      <c r="Z14" s="30">
        <f t="shared" si="5"/>
        <v>5396000</v>
      </c>
      <c r="AA14" s="73"/>
      <c r="AE14" s="73"/>
      <c r="AG14" s="73"/>
      <c r="AH14" s="73"/>
      <c r="AI14" s="73"/>
      <c r="AJ14" s="73"/>
    </row>
    <row r="15" spans="1:36" s="65" customFormat="1" x14ac:dyDescent="0.2">
      <c r="A15" s="116">
        <v>3303</v>
      </c>
      <c r="B15" s="228" t="s">
        <v>424</v>
      </c>
      <c r="C15" s="228" t="s">
        <v>424</v>
      </c>
      <c r="D15" s="61" t="s">
        <v>36</v>
      </c>
      <c r="E15" s="199"/>
      <c r="F15" s="203">
        <f t="shared" si="0"/>
        <v>0</v>
      </c>
      <c r="G15" s="199"/>
      <c r="H15" s="204">
        <f t="shared" si="1"/>
        <v>0</v>
      </c>
      <c r="I15" s="89">
        <v>18</v>
      </c>
      <c r="J15" s="90">
        <f t="shared" si="6"/>
        <v>2142000</v>
      </c>
      <c r="K15" s="91">
        <v>13</v>
      </c>
      <c r="L15" s="44">
        <f t="shared" si="7"/>
        <v>1079000</v>
      </c>
      <c r="M15" s="86"/>
      <c r="N15" s="46">
        <f t="shared" si="8"/>
        <v>0</v>
      </c>
      <c r="O15" s="86"/>
      <c r="P15" s="30">
        <f t="shared" si="9"/>
        <v>0</v>
      </c>
      <c r="Q15" s="202"/>
      <c r="R15" s="197">
        <f t="shared" si="10"/>
        <v>0</v>
      </c>
      <c r="S15" s="202"/>
      <c r="T15" s="207">
        <f t="shared" si="11"/>
        <v>0</v>
      </c>
      <c r="U15" s="268">
        <v>26</v>
      </c>
      <c r="V15" s="264">
        <f t="shared" si="2"/>
        <v>3094000</v>
      </c>
      <c r="W15" s="87">
        <v>25</v>
      </c>
      <c r="X15" s="267">
        <f t="shared" si="3"/>
        <v>2075000</v>
      </c>
      <c r="Y15" s="48">
        <f t="shared" si="4"/>
        <v>82</v>
      </c>
      <c r="Z15" s="30">
        <f t="shared" si="5"/>
        <v>8390000</v>
      </c>
      <c r="AA15" s="73"/>
      <c r="AE15" s="73"/>
      <c r="AG15" s="73"/>
      <c r="AH15" s="73"/>
      <c r="AI15" s="73"/>
      <c r="AJ15" s="73"/>
    </row>
    <row r="16" spans="1:36" s="65" customFormat="1" ht="13.5" thickBot="1" x14ac:dyDescent="0.25">
      <c r="A16" s="117">
        <v>3304</v>
      </c>
      <c r="B16" s="233" t="s">
        <v>423</v>
      </c>
      <c r="C16" s="233" t="s">
        <v>423</v>
      </c>
      <c r="D16" s="63" t="s">
        <v>37</v>
      </c>
      <c r="E16" s="199"/>
      <c r="F16" s="200">
        <f t="shared" si="0"/>
        <v>0</v>
      </c>
      <c r="G16" s="199"/>
      <c r="H16" s="201">
        <f t="shared" si="1"/>
        <v>0</v>
      </c>
      <c r="I16" s="89">
        <v>48</v>
      </c>
      <c r="J16" s="90">
        <f t="shared" si="6"/>
        <v>5712000</v>
      </c>
      <c r="K16" s="91">
        <v>11</v>
      </c>
      <c r="L16" s="44">
        <f t="shared" si="7"/>
        <v>913000</v>
      </c>
      <c r="M16" s="86"/>
      <c r="N16" s="46">
        <f t="shared" si="8"/>
        <v>0</v>
      </c>
      <c r="O16" s="86"/>
      <c r="P16" s="30">
        <f t="shared" si="9"/>
        <v>0</v>
      </c>
      <c r="Q16" s="202"/>
      <c r="R16" s="197">
        <f t="shared" si="10"/>
        <v>0</v>
      </c>
      <c r="S16" s="202"/>
      <c r="T16" s="207">
        <f t="shared" si="11"/>
        <v>0</v>
      </c>
      <c r="U16" s="270">
        <v>14</v>
      </c>
      <c r="V16" s="294">
        <f t="shared" si="2"/>
        <v>1666000</v>
      </c>
      <c r="W16" s="271">
        <v>15</v>
      </c>
      <c r="X16" s="295">
        <f t="shared" si="3"/>
        <v>1245000</v>
      </c>
      <c r="Y16" s="48">
        <f t="shared" si="4"/>
        <v>88</v>
      </c>
      <c r="Z16" s="30">
        <f t="shared" si="5"/>
        <v>9536000</v>
      </c>
      <c r="AA16" s="73"/>
      <c r="AE16" s="73"/>
      <c r="AG16" s="73"/>
      <c r="AH16" s="73"/>
      <c r="AI16" s="73"/>
      <c r="AJ16" s="73"/>
    </row>
    <row r="17" spans="1:26" s="65" customFormat="1" ht="13.5" thickBot="1" x14ac:dyDescent="0.25">
      <c r="A17" s="332" t="s">
        <v>18</v>
      </c>
      <c r="B17" s="333"/>
      <c r="C17" s="333"/>
      <c r="D17" s="334"/>
      <c r="E17" s="5">
        <f>SUM(E8:E16)</f>
        <v>2026</v>
      </c>
      <c r="F17" s="5">
        <f t="shared" ref="F17:Z17" si="12">SUM(F8:F16)</f>
        <v>241094000</v>
      </c>
      <c r="G17" s="5">
        <f t="shared" si="12"/>
        <v>1927</v>
      </c>
      <c r="H17" s="25">
        <f t="shared" si="12"/>
        <v>159941000</v>
      </c>
      <c r="I17" s="5">
        <f t="shared" si="12"/>
        <v>541</v>
      </c>
      <c r="J17" s="5">
        <f t="shared" si="12"/>
        <v>64379000</v>
      </c>
      <c r="K17" s="5">
        <f t="shared" si="12"/>
        <v>239</v>
      </c>
      <c r="L17" s="25">
        <f t="shared" si="12"/>
        <v>19837000</v>
      </c>
      <c r="M17" s="5">
        <f>SUM(M8:M16)</f>
        <v>8</v>
      </c>
      <c r="N17" s="5">
        <f>SUM(N8:N16)</f>
        <v>952000</v>
      </c>
      <c r="O17" s="5">
        <f>SUM(O8:O16)</f>
        <v>1</v>
      </c>
      <c r="P17" s="5">
        <f>SUM(P8:P16)</f>
        <v>83000</v>
      </c>
      <c r="Q17" s="5">
        <f t="shared" si="12"/>
        <v>256</v>
      </c>
      <c r="R17" s="5">
        <f t="shared" si="12"/>
        <v>30464000</v>
      </c>
      <c r="S17" s="5">
        <f t="shared" si="12"/>
        <v>22</v>
      </c>
      <c r="T17" s="5">
        <f t="shared" si="12"/>
        <v>1826000</v>
      </c>
      <c r="U17" s="263">
        <f t="shared" si="12"/>
        <v>361</v>
      </c>
      <c r="V17" s="263">
        <f t="shared" si="12"/>
        <v>42959000</v>
      </c>
      <c r="W17" s="263">
        <f t="shared" si="12"/>
        <v>287</v>
      </c>
      <c r="X17" s="263">
        <f t="shared" si="12"/>
        <v>23821000</v>
      </c>
      <c r="Y17" s="5">
        <f t="shared" si="12"/>
        <v>5668</v>
      </c>
      <c r="Z17" s="25">
        <f t="shared" si="12"/>
        <v>585356000</v>
      </c>
    </row>
    <row r="21" spans="1:26" x14ac:dyDescent="0.2">
      <c r="G21" s="42" t="s">
        <v>369</v>
      </c>
      <c r="H21" s="43">
        <v>119000</v>
      </c>
    </row>
    <row r="22" spans="1:26" x14ac:dyDescent="0.2">
      <c r="G22" s="42" t="s">
        <v>370</v>
      </c>
      <c r="H22" s="43">
        <v>83000</v>
      </c>
    </row>
  </sheetData>
  <mergeCells count="14">
    <mergeCell ref="A17:D17"/>
    <mergeCell ref="Q6:T6"/>
    <mergeCell ref="Y6:Z6"/>
    <mergeCell ref="A1:Z1"/>
    <mergeCell ref="A2:Z2"/>
    <mergeCell ref="A4:Z4"/>
    <mergeCell ref="A6:A7"/>
    <mergeCell ref="D6:D7"/>
    <mergeCell ref="E6:H6"/>
    <mergeCell ref="I6:L6"/>
    <mergeCell ref="M6:P6"/>
    <mergeCell ref="B6:B7"/>
    <mergeCell ref="C6:C7"/>
    <mergeCell ref="U6:X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topLeftCell="I1" zoomScaleNormal="100" workbookViewId="0">
      <selection activeCell="T26" sqref="T26:U41"/>
    </sheetView>
  </sheetViews>
  <sheetFormatPr baseColWidth="10" defaultRowHeight="12.75" x14ac:dyDescent="0.2"/>
  <cols>
    <col min="1" max="1" width="8.140625" style="51" customWidth="1"/>
    <col min="2" max="2" width="13" style="51" customWidth="1"/>
    <col min="3" max="3" width="15" style="51" customWidth="1"/>
    <col min="4" max="4" width="11.85546875" bestFit="1" customWidth="1"/>
    <col min="5" max="5" width="15" customWidth="1"/>
    <col min="6" max="6" width="12.7109375" customWidth="1"/>
    <col min="7" max="7" width="13" customWidth="1"/>
    <col min="8" max="8" width="14.28515625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1.85546875" customWidth="1"/>
    <col min="21" max="21" width="14.7109375" customWidth="1"/>
    <col min="22" max="23" width="11.85546875" customWidth="1"/>
    <col min="24" max="24" width="11.85546875" bestFit="1" customWidth="1"/>
    <col min="25" max="25" width="14.85546875" customWidth="1"/>
  </cols>
  <sheetData>
    <row r="1" spans="1:35" ht="18" x14ac:dyDescent="0.25">
      <c r="A1" s="338" t="str">
        <f>NACIONAL!A1</f>
        <v>BONO DE VACACIONES 2018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35" ht="18" x14ac:dyDescent="0.25">
      <c r="A2" s="338" t="str">
        <f>NACIONAL!A2</f>
        <v>Ley Nº 21.126 Artículo 25º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4" spans="1:35" ht="18" x14ac:dyDescent="0.25">
      <c r="A4" s="338" t="s">
        <v>390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1:35" ht="13.5" thickBot="1" x14ac:dyDescent="0.25"/>
    <row r="6" spans="1:35" ht="13.5" customHeight="1" thickBot="1" x14ac:dyDescent="0.25">
      <c r="A6" s="341" t="s">
        <v>0</v>
      </c>
      <c r="B6" s="343" t="s">
        <v>405</v>
      </c>
      <c r="C6" s="343" t="s">
        <v>1</v>
      </c>
      <c r="D6" s="335" t="s">
        <v>2</v>
      </c>
      <c r="E6" s="336"/>
      <c r="F6" s="336"/>
      <c r="G6" s="337"/>
      <c r="H6" s="335" t="s">
        <v>3</v>
      </c>
      <c r="I6" s="336"/>
      <c r="J6" s="336"/>
      <c r="K6" s="337"/>
      <c r="L6" s="335" t="s">
        <v>4</v>
      </c>
      <c r="M6" s="336"/>
      <c r="N6" s="336"/>
      <c r="O6" s="337"/>
      <c r="P6" s="335" t="s">
        <v>5</v>
      </c>
      <c r="Q6" s="336"/>
      <c r="R6" s="336"/>
      <c r="S6" s="337"/>
      <c r="T6" s="345" t="s">
        <v>733</v>
      </c>
      <c r="U6" s="346"/>
      <c r="V6" s="346"/>
      <c r="W6" s="347"/>
      <c r="X6" s="339" t="s">
        <v>355</v>
      </c>
      <c r="Y6" s="340"/>
    </row>
    <row r="7" spans="1:35" s="65" customFormat="1" ht="109.5" customHeight="1" thickBot="1" x14ac:dyDescent="0.25">
      <c r="A7" s="342"/>
      <c r="B7" s="349"/>
      <c r="C7" s="344"/>
      <c r="D7" s="167" t="str">
        <f>NACIONAL!C7</f>
        <v>Pers. Remun Liq. &lt;= a $ 752.209 Noviembre</v>
      </c>
      <c r="E7" s="168" t="str">
        <f>NACIONAL!D7</f>
        <v>Monto Bono Vacaciones $ 119.000</v>
      </c>
      <c r="F7" s="168" t="str">
        <f>NACIONAL!E7</f>
        <v>Pers. Remun Liq. &gt; a $ 752.209 y Rem Bruta &lt;= $ 2.490.923</v>
      </c>
      <c r="G7" s="169" t="str">
        <f>NACIONAL!F7</f>
        <v>Monto Bono Vacaciones $ 83.000</v>
      </c>
      <c r="H7" s="167" t="str">
        <f>NACIONAL!G7</f>
        <v>Pers. Remun Liq. &lt;= a $ 752.209 Noviembre</v>
      </c>
      <c r="I7" s="168" t="str">
        <f>NACIONAL!H7</f>
        <v>Monto Bono Vacaciones $ 119.000</v>
      </c>
      <c r="J7" s="168" t="str">
        <f>NACIONAL!I7</f>
        <v>Pers. Remun Liq. &gt; a $ 752.209 y Rem Bruta &lt;= $ 2.490.923</v>
      </c>
      <c r="K7" s="169" t="str">
        <f>NACIONAL!J7</f>
        <v>Monto Bono Vacaciones $ 83.000</v>
      </c>
      <c r="L7" s="167" t="str">
        <f>NACIONAL!K7</f>
        <v>Pers. Remun Liq. &lt;= a $ 752.209 Noviembre</v>
      </c>
      <c r="M7" s="168" t="str">
        <f>NACIONAL!L7</f>
        <v>Monto Bono Vacaciones $ 119.000</v>
      </c>
      <c r="N7" s="168" t="str">
        <f>NACIONAL!M7</f>
        <v>Pers. Remun Liq. &gt; a $ 752.209 y Rem Bruta &lt;= $ 2.490.923</v>
      </c>
      <c r="O7" s="169" t="str">
        <f>NACIONAL!N7</f>
        <v>Monto Bono Vacaciones $ 83.000</v>
      </c>
      <c r="P7" s="167" t="str">
        <f>NACIONAL!O7</f>
        <v>Pers. Remun Liq. &lt;= a $ 752.209 Noviembre</v>
      </c>
      <c r="Q7" s="168" t="str">
        <f>NACIONAL!P7</f>
        <v>Monto Bono Vacaciones $ 119.000</v>
      </c>
      <c r="R7" s="168" t="str">
        <f>NACIONAL!Q7</f>
        <v>Pers. Remun Liq. &gt; a $ 752.209 y Rem Bruta &lt;= $ 2.490.923</v>
      </c>
      <c r="S7" s="169" t="str">
        <f>NACIONAL!R7</f>
        <v>Monto Bono Vacaciones $ 83.000</v>
      </c>
      <c r="T7" s="169" t="str">
        <f>NACIONAL!S7</f>
        <v>Pers. Remun Liq. &lt;= a $ 752.209 Noviembre</v>
      </c>
      <c r="U7" s="169" t="str">
        <f>NACIONAL!T7</f>
        <v>Monto Bono Vacaciones $ 119.000</v>
      </c>
      <c r="V7" s="169" t="str">
        <f>NACIONAL!U7</f>
        <v>Pers. Remun Liq. &gt; a $ 752.209 y Rem Bruta &lt;= $ 2.490.923</v>
      </c>
      <c r="W7" s="169" t="str">
        <f>NACIONAL!V7</f>
        <v>Monto Bono Vacaciones $ 83.000</v>
      </c>
      <c r="X7" s="56" t="s">
        <v>6</v>
      </c>
      <c r="Y7" s="57" t="s">
        <v>368</v>
      </c>
    </row>
    <row r="8" spans="1:35" s="65" customFormat="1" x14ac:dyDescent="0.2">
      <c r="A8" s="58">
        <v>4101</v>
      </c>
      <c r="B8" s="229" t="s">
        <v>425</v>
      </c>
      <c r="C8" s="118" t="s">
        <v>193</v>
      </c>
      <c r="D8" s="149">
        <v>1251</v>
      </c>
      <c r="E8" s="94">
        <f>D8*$G$26</f>
        <v>148869000</v>
      </c>
      <c r="F8" s="149">
        <v>990</v>
      </c>
      <c r="G8" s="95">
        <f>F8*$G$27</f>
        <v>82170000</v>
      </c>
      <c r="H8" s="149">
        <v>342</v>
      </c>
      <c r="I8" s="94">
        <f>H8*$G$26</f>
        <v>40698000</v>
      </c>
      <c r="J8" s="149">
        <v>381</v>
      </c>
      <c r="K8" s="95">
        <f>J8*$G$27</f>
        <v>31623000</v>
      </c>
      <c r="L8" s="150">
        <v>9</v>
      </c>
      <c r="M8" s="94">
        <f>L8*$G$26</f>
        <v>1071000</v>
      </c>
      <c r="N8" s="150">
        <v>6</v>
      </c>
      <c r="O8" s="95">
        <f>N8*$G$27</f>
        <v>498000</v>
      </c>
      <c r="P8" s="150">
        <v>315</v>
      </c>
      <c r="Q8" s="94">
        <f>P8*$G$26</f>
        <v>37485000</v>
      </c>
      <c r="R8" s="150">
        <v>10</v>
      </c>
      <c r="S8" s="92">
        <f>R8*$G$27</f>
        <v>830000</v>
      </c>
      <c r="T8" s="274">
        <v>234</v>
      </c>
      <c r="U8" s="275">
        <f>T8*$G$26</f>
        <v>27846000</v>
      </c>
      <c r="V8" s="275">
        <v>93</v>
      </c>
      <c r="W8" s="276">
        <f>V8*$G$27</f>
        <v>7719000</v>
      </c>
      <c r="X8" s="47">
        <f>D8+F8+H8+J8+L8+N8+P8+R8+T8+V8</f>
        <v>3631</v>
      </c>
      <c r="Y8" s="31">
        <f>E8+G8+I8+K8+M8+O8+Q8+S8+U8+W8</f>
        <v>378809000</v>
      </c>
      <c r="Z8" s="73"/>
      <c r="AF8" s="73"/>
      <c r="AH8" s="73"/>
      <c r="AI8" s="73"/>
    </row>
    <row r="9" spans="1:35" s="65" customFormat="1" x14ac:dyDescent="0.2">
      <c r="A9" s="60">
        <v>4102</v>
      </c>
      <c r="B9" s="230" t="s">
        <v>428</v>
      </c>
      <c r="C9" s="77" t="s">
        <v>194</v>
      </c>
      <c r="D9" s="85">
        <v>64</v>
      </c>
      <c r="E9" s="90">
        <f>D9*$G$26</f>
        <v>7616000</v>
      </c>
      <c r="F9" s="85">
        <v>80</v>
      </c>
      <c r="G9" s="44">
        <f>F9*$G$27</f>
        <v>6640000</v>
      </c>
      <c r="H9" s="85">
        <v>43</v>
      </c>
      <c r="I9" s="90">
        <f>H9*$G$26</f>
        <v>5117000</v>
      </c>
      <c r="J9" s="85">
        <v>17</v>
      </c>
      <c r="K9" s="44">
        <f>J9*$G$27</f>
        <v>1411000</v>
      </c>
      <c r="L9" s="86"/>
      <c r="M9" s="90">
        <f>L9*$G$26</f>
        <v>0</v>
      </c>
      <c r="N9" s="86"/>
      <c r="O9" s="44">
        <f>N9*$G$27</f>
        <v>0</v>
      </c>
      <c r="P9" s="86">
        <v>21</v>
      </c>
      <c r="Q9" s="90">
        <f>P9*$G$26</f>
        <v>2499000</v>
      </c>
      <c r="R9" s="86">
        <v>7</v>
      </c>
      <c r="S9" s="102">
        <f>R9*$G$27</f>
        <v>581000</v>
      </c>
      <c r="T9" s="268">
        <v>28</v>
      </c>
      <c r="U9" s="87">
        <f t="shared" ref="U9:U22" si="0">T9*$G$26</f>
        <v>3332000</v>
      </c>
      <c r="V9" s="87">
        <v>16</v>
      </c>
      <c r="W9" s="269">
        <f t="shared" ref="W9:W22" si="1">V9*$G$27</f>
        <v>1328000</v>
      </c>
      <c r="X9" s="47">
        <f t="shared" ref="X9:X22" si="2">D9+F9+H9+J9+L9+N9+P9+R9+T9+V9</f>
        <v>276</v>
      </c>
      <c r="Y9" s="31">
        <f t="shared" ref="Y9:Y22" si="3">E9+G9+I9+K9+M9+O9+Q9+S9+U9+W9</f>
        <v>28524000</v>
      </c>
      <c r="Z9" s="73"/>
      <c r="AF9" s="73"/>
      <c r="AH9" s="73"/>
      <c r="AI9" s="73"/>
    </row>
    <row r="10" spans="1:35" s="65" customFormat="1" x14ac:dyDescent="0.2">
      <c r="A10" s="60">
        <v>4103</v>
      </c>
      <c r="B10" s="230" t="s">
        <v>426</v>
      </c>
      <c r="C10" s="61" t="s">
        <v>195</v>
      </c>
      <c r="D10" s="85">
        <v>5</v>
      </c>
      <c r="E10" s="90">
        <f t="shared" ref="E10:E22" si="4">D10*$G$26</f>
        <v>595000</v>
      </c>
      <c r="F10" s="85">
        <v>8</v>
      </c>
      <c r="G10" s="44">
        <f t="shared" ref="G10:G22" si="5">F10*$G$27</f>
        <v>664000</v>
      </c>
      <c r="H10" s="85">
        <v>719</v>
      </c>
      <c r="I10" s="90">
        <f t="shared" ref="I10:I22" si="6">H10*$G$26</f>
        <v>85561000</v>
      </c>
      <c r="J10" s="85">
        <v>371</v>
      </c>
      <c r="K10" s="44">
        <f t="shared" ref="K10:K22" si="7">J10*$G$27</f>
        <v>30793000</v>
      </c>
      <c r="L10" s="91">
        <v>23</v>
      </c>
      <c r="M10" s="90">
        <f t="shared" ref="M10:M22" si="8">L10*$G$26</f>
        <v>2737000</v>
      </c>
      <c r="N10" s="91">
        <v>4</v>
      </c>
      <c r="O10" s="44">
        <f t="shared" ref="O10:O22" si="9">N10*$G$27</f>
        <v>332000</v>
      </c>
      <c r="P10" s="91"/>
      <c r="Q10" s="90">
        <f t="shared" ref="Q10:Q22" si="10">P10*$G$26</f>
        <v>0</v>
      </c>
      <c r="R10" s="91"/>
      <c r="S10" s="102">
        <f t="shared" ref="S10:S22" si="11">R10*$G$27</f>
        <v>0</v>
      </c>
      <c r="T10" s="268"/>
      <c r="U10" s="87">
        <f t="shared" si="0"/>
        <v>0</v>
      </c>
      <c r="V10" s="87"/>
      <c r="W10" s="269">
        <f t="shared" si="1"/>
        <v>0</v>
      </c>
      <c r="X10" s="47">
        <f t="shared" si="2"/>
        <v>1130</v>
      </c>
      <c r="Y10" s="31">
        <f t="shared" si="3"/>
        <v>120682000</v>
      </c>
      <c r="Z10" s="73"/>
      <c r="AF10" s="73"/>
      <c r="AH10" s="73"/>
      <c r="AI10" s="73"/>
    </row>
    <row r="11" spans="1:35" s="65" customFormat="1" x14ac:dyDescent="0.2">
      <c r="A11" s="60">
        <v>4104</v>
      </c>
      <c r="B11" s="230" t="s">
        <v>427</v>
      </c>
      <c r="C11" s="61" t="s">
        <v>196</v>
      </c>
      <c r="D11" s="199"/>
      <c r="E11" s="197">
        <f t="shared" si="4"/>
        <v>0</v>
      </c>
      <c r="F11" s="199"/>
      <c r="G11" s="198">
        <f t="shared" si="5"/>
        <v>0</v>
      </c>
      <c r="H11" s="199"/>
      <c r="I11" s="90">
        <f t="shared" si="6"/>
        <v>0</v>
      </c>
      <c r="J11" s="199"/>
      <c r="K11" s="44">
        <f t="shared" si="7"/>
        <v>0</v>
      </c>
      <c r="L11" s="86"/>
      <c r="M11" s="90">
        <f t="shared" si="8"/>
        <v>0</v>
      </c>
      <c r="N11" s="86"/>
      <c r="O11" s="44">
        <f t="shared" si="9"/>
        <v>0</v>
      </c>
      <c r="P11" s="202"/>
      <c r="Q11" s="197">
        <f t="shared" si="10"/>
        <v>0</v>
      </c>
      <c r="R11" s="202"/>
      <c r="S11" s="207">
        <f t="shared" si="11"/>
        <v>0</v>
      </c>
      <c r="T11" s="268">
        <v>35</v>
      </c>
      <c r="U11" s="87">
        <f t="shared" si="0"/>
        <v>4165000</v>
      </c>
      <c r="V11" s="87">
        <v>15</v>
      </c>
      <c r="W11" s="269">
        <f t="shared" si="1"/>
        <v>1245000</v>
      </c>
      <c r="X11" s="47">
        <f t="shared" si="2"/>
        <v>50</v>
      </c>
      <c r="Y11" s="31">
        <f t="shared" si="3"/>
        <v>5410000</v>
      </c>
      <c r="Z11" s="73"/>
      <c r="AF11" s="73"/>
      <c r="AH11" s="73"/>
      <c r="AI11" s="73"/>
    </row>
    <row r="12" spans="1:35" s="65" customFormat="1" x14ac:dyDescent="0.2">
      <c r="A12" s="60">
        <v>4105</v>
      </c>
      <c r="B12" s="230" t="s">
        <v>430</v>
      </c>
      <c r="C12" s="61" t="s">
        <v>197</v>
      </c>
      <c r="D12" s="85">
        <v>215</v>
      </c>
      <c r="E12" s="90">
        <f t="shared" si="4"/>
        <v>25585000</v>
      </c>
      <c r="F12" s="85">
        <v>263</v>
      </c>
      <c r="G12" s="44">
        <f t="shared" si="5"/>
        <v>21829000</v>
      </c>
      <c r="H12" s="85">
        <v>56</v>
      </c>
      <c r="I12" s="90">
        <f t="shared" si="6"/>
        <v>6664000</v>
      </c>
      <c r="J12" s="85">
        <v>29</v>
      </c>
      <c r="K12" s="44">
        <f t="shared" si="7"/>
        <v>2407000</v>
      </c>
      <c r="L12" s="86"/>
      <c r="M12" s="90">
        <f t="shared" si="8"/>
        <v>0</v>
      </c>
      <c r="N12" s="86"/>
      <c r="O12" s="44">
        <f t="shared" si="9"/>
        <v>0</v>
      </c>
      <c r="P12" s="86">
        <v>64</v>
      </c>
      <c r="Q12" s="90">
        <f t="shared" si="10"/>
        <v>7616000</v>
      </c>
      <c r="R12" s="86">
        <v>20</v>
      </c>
      <c r="S12" s="102">
        <f t="shared" si="11"/>
        <v>1660000</v>
      </c>
      <c r="T12" s="268">
        <v>54</v>
      </c>
      <c r="U12" s="87">
        <f t="shared" si="0"/>
        <v>6426000</v>
      </c>
      <c r="V12" s="87">
        <v>42</v>
      </c>
      <c r="W12" s="269">
        <f t="shared" si="1"/>
        <v>3486000</v>
      </c>
      <c r="X12" s="47">
        <f t="shared" si="2"/>
        <v>743</v>
      </c>
      <c r="Y12" s="31">
        <f t="shared" si="3"/>
        <v>75673000</v>
      </c>
      <c r="Z12" s="73"/>
      <c r="AF12" s="73"/>
      <c r="AH12" s="73"/>
      <c r="AI12" s="73"/>
    </row>
    <row r="13" spans="1:35" s="65" customFormat="1" x14ac:dyDescent="0.2">
      <c r="A13" s="60">
        <v>4106</v>
      </c>
      <c r="B13" s="230" t="s">
        <v>429</v>
      </c>
      <c r="C13" s="61" t="s">
        <v>198</v>
      </c>
      <c r="D13" s="85">
        <v>139</v>
      </c>
      <c r="E13" s="90">
        <f t="shared" si="4"/>
        <v>16541000</v>
      </c>
      <c r="F13" s="85">
        <v>58</v>
      </c>
      <c r="G13" s="44">
        <f t="shared" si="5"/>
        <v>4814000</v>
      </c>
      <c r="H13" s="85">
        <v>38</v>
      </c>
      <c r="I13" s="90">
        <f t="shared" si="6"/>
        <v>4522000</v>
      </c>
      <c r="J13" s="85">
        <v>8</v>
      </c>
      <c r="K13" s="44">
        <f t="shared" si="7"/>
        <v>664000</v>
      </c>
      <c r="L13" s="86"/>
      <c r="M13" s="90">
        <f t="shared" si="8"/>
        <v>0</v>
      </c>
      <c r="N13" s="86"/>
      <c r="O13" s="44">
        <f t="shared" si="9"/>
        <v>0</v>
      </c>
      <c r="P13" s="86">
        <v>21</v>
      </c>
      <c r="Q13" s="90">
        <f t="shared" si="10"/>
        <v>2499000</v>
      </c>
      <c r="R13" s="86">
        <v>6</v>
      </c>
      <c r="S13" s="102">
        <f t="shared" si="11"/>
        <v>498000</v>
      </c>
      <c r="T13" s="268">
        <v>16</v>
      </c>
      <c r="U13" s="87">
        <f t="shared" si="0"/>
        <v>1904000</v>
      </c>
      <c r="V13" s="87">
        <v>15</v>
      </c>
      <c r="W13" s="269">
        <f t="shared" si="1"/>
        <v>1245000</v>
      </c>
      <c r="X13" s="47">
        <f t="shared" si="2"/>
        <v>301</v>
      </c>
      <c r="Y13" s="31">
        <f t="shared" si="3"/>
        <v>32687000</v>
      </c>
      <c r="Z13" s="73"/>
      <c r="AF13" s="73"/>
      <c r="AH13" s="73"/>
      <c r="AI13" s="73"/>
    </row>
    <row r="14" spans="1:35" s="65" customFormat="1" x14ac:dyDescent="0.2">
      <c r="A14" s="60">
        <v>4201</v>
      </c>
      <c r="B14" s="230" t="s">
        <v>434</v>
      </c>
      <c r="C14" s="61" t="s">
        <v>199</v>
      </c>
      <c r="D14" s="85">
        <v>1207</v>
      </c>
      <c r="E14" s="90">
        <f t="shared" si="4"/>
        <v>143633000</v>
      </c>
      <c r="F14" s="85">
        <v>1070</v>
      </c>
      <c r="G14" s="44">
        <f t="shared" si="5"/>
        <v>88810000</v>
      </c>
      <c r="H14" s="85">
        <v>398</v>
      </c>
      <c r="I14" s="90">
        <f t="shared" si="6"/>
        <v>47362000</v>
      </c>
      <c r="J14" s="85">
        <v>131</v>
      </c>
      <c r="K14" s="44">
        <f t="shared" si="7"/>
        <v>10873000</v>
      </c>
      <c r="L14" s="91">
        <v>17</v>
      </c>
      <c r="M14" s="90">
        <f t="shared" si="8"/>
        <v>2023000</v>
      </c>
      <c r="N14" s="91">
        <v>1</v>
      </c>
      <c r="O14" s="44">
        <f t="shared" si="9"/>
        <v>83000</v>
      </c>
      <c r="P14" s="86">
        <v>135</v>
      </c>
      <c r="Q14" s="90">
        <f t="shared" si="10"/>
        <v>16065000</v>
      </c>
      <c r="R14" s="86">
        <v>28</v>
      </c>
      <c r="S14" s="102">
        <f t="shared" si="11"/>
        <v>2324000</v>
      </c>
      <c r="T14" s="268">
        <v>113</v>
      </c>
      <c r="U14" s="87">
        <f t="shared" si="0"/>
        <v>13447000</v>
      </c>
      <c r="V14" s="87">
        <v>74</v>
      </c>
      <c r="W14" s="269">
        <f t="shared" si="1"/>
        <v>6142000</v>
      </c>
      <c r="X14" s="47">
        <f t="shared" si="2"/>
        <v>3174</v>
      </c>
      <c r="Y14" s="31">
        <f t="shared" si="3"/>
        <v>330762000</v>
      </c>
      <c r="Z14" s="73"/>
      <c r="AF14" s="73"/>
      <c r="AH14" s="73"/>
      <c r="AI14" s="73"/>
    </row>
    <row r="15" spans="1:35" s="65" customFormat="1" x14ac:dyDescent="0.2">
      <c r="A15" s="60">
        <v>4203</v>
      </c>
      <c r="B15" s="230" t="s">
        <v>436</v>
      </c>
      <c r="C15" s="61" t="s">
        <v>200</v>
      </c>
      <c r="D15" s="85">
        <v>399</v>
      </c>
      <c r="E15" s="90">
        <f t="shared" si="4"/>
        <v>47481000</v>
      </c>
      <c r="F15" s="85">
        <v>476</v>
      </c>
      <c r="G15" s="44">
        <f t="shared" si="5"/>
        <v>39508000</v>
      </c>
      <c r="H15" s="85">
        <v>173</v>
      </c>
      <c r="I15" s="90">
        <f t="shared" si="6"/>
        <v>20587000</v>
      </c>
      <c r="J15" s="85">
        <v>61</v>
      </c>
      <c r="K15" s="44">
        <f t="shared" si="7"/>
        <v>5063000</v>
      </c>
      <c r="L15" s="86"/>
      <c r="M15" s="90">
        <f t="shared" si="8"/>
        <v>0</v>
      </c>
      <c r="N15" s="86"/>
      <c r="O15" s="44">
        <f t="shared" si="9"/>
        <v>0</v>
      </c>
      <c r="P15" s="86">
        <v>39</v>
      </c>
      <c r="Q15" s="90">
        <f t="shared" si="10"/>
        <v>4641000</v>
      </c>
      <c r="R15" s="86">
        <v>13</v>
      </c>
      <c r="S15" s="102">
        <f t="shared" si="11"/>
        <v>1079000</v>
      </c>
      <c r="T15" s="268">
        <v>44</v>
      </c>
      <c r="U15" s="87">
        <f t="shared" si="0"/>
        <v>5236000</v>
      </c>
      <c r="V15" s="87">
        <v>30</v>
      </c>
      <c r="W15" s="269">
        <f t="shared" si="1"/>
        <v>2490000</v>
      </c>
      <c r="X15" s="47">
        <f t="shared" si="2"/>
        <v>1235</v>
      </c>
      <c r="Y15" s="31">
        <f t="shared" si="3"/>
        <v>126085000</v>
      </c>
      <c r="Z15" s="73"/>
      <c r="AF15" s="73"/>
      <c r="AH15" s="73"/>
      <c r="AI15" s="73"/>
    </row>
    <row r="16" spans="1:35" s="65" customFormat="1" x14ac:dyDescent="0.2">
      <c r="A16" s="60">
        <v>4204</v>
      </c>
      <c r="B16" s="230" t="s">
        <v>437</v>
      </c>
      <c r="C16" s="61" t="s">
        <v>201</v>
      </c>
      <c r="D16" s="85">
        <v>151</v>
      </c>
      <c r="E16" s="90">
        <f t="shared" si="4"/>
        <v>17969000</v>
      </c>
      <c r="F16" s="85">
        <v>120</v>
      </c>
      <c r="G16" s="44">
        <f t="shared" si="5"/>
        <v>9960000</v>
      </c>
      <c r="H16" s="85">
        <v>63</v>
      </c>
      <c r="I16" s="90">
        <f t="shared" si="6"/>
        <v>7497000</v>
      </c>
      <c r="J16" s="85">
        <v>35</v>
      </c>
      <c r="K16" s="44">
        <f t="shared" si="7"/>
        <v>2905000</v>
      </c>
      <c r="L16" s="86"/>
      <c r="M16" s="90">
        <f t="shared" si="8"/>
        <v>0</v>
      </c>
      <c r="N16" s="86"/>
      <c r="O16" s="44">
        <f t="shared" si="9"/>
        <v>0</v>
      </c>
      <c r="P16" s="86">
        <v>21</v>
      </c>
      <c r="Q16" s="90">
        <f t="shared" si="10"/>
        <v>2499000</v>
      </c>
      <c r="R16" s="86">
        <v>4</v>
      </c>
      <c r="S16" s="102">
        <f t="shared" si="11"/>
        <v>332000</v>
      </c>
      <c r="T16" s="268"/>
      <c r="U16" s="87">
        <f t="shared" si="0"/>
        <v>0</v>
      </c>
      <c r="V16" s="87"/>
      <c r="W16" s="269">
        <f t="shared" si="1"/>
        <v>0</v>
      </c>
      <c r="X16" s="47">
        <f t="shared" si="2"/>
        <v>394</v>
      </c>
      <c r="Y16" s="31">
        <f t="shared" si="3"/>
        <v>41162000</v>
      </c>
      <c r="Z16" s="73"/>
      <c r="AF16" s="73"/>
      <c r="AH16" s="73"/>
      <c r="AI16" s="73"/>
    </row>
    <row r="17" spans="1:35" s="65" customFormat="1" x14ac:dyDescent="0.2">
      <c r="A17" s="60">
        <v>4205</v>
      </c>
      <c r="B17" s="230" t="s">
        <v>435</v>
      </c>
      <c r="C17" s="61" t="s">
        <v>202</v>
      </c>
      <c r="D17" s="85">
        <v>202</v>
      </c>
      <c r="E17" s="90">
        <f t="shared" si="4"/>
        <v>24038000</v>
      </c>
      <c r="F17" s="85">
        <v>195</v>
      </c>
      <c r="G17" s="44">
        <f t="shared" si="5"/>
        <v>16185000</v>
      </c>
      <c r="H17" s="85">
        <v>32</v>
      </c>
      <c r="I17" s="90">
        <f t="shared" si="6"/>
        <v>3808000</v>
      </c>
      <c r="J17" s="85">
        <v>22</v>
      </c>
      <c r="K17" s="44">
        <f t="shared" si="7"/>
        <v>1826000</v>
      </c>
      <c r="L17" s="86"/>
      <c r="M17" s="90">
        <f t="shared" si="8"/>
        <v>0</v>
      </c>
      <c r="N17" s="86"/>
      <c r="O17" s="44">
        <f t="shared" si="9"/>
        <v>0</v>
      </c>
      <c r="P17" s="86">
        <v>8</v>
      </c>
      <c r="Q17" s="90">
        <f t="shared" si="10"/>
        <v>952000</v>
      </c>
      <c r="R17" s="86">
        <v>4</v>
      </c>
      <c r="S17" s="102">
        <f t="shared" si="11"/>
        <v>332000</v>
      </c>
      <c r="T17" s="268">
        <v>24</v>
      </c>
      <c r="U17" s="87">
        <f t="shared" si="0"/>
        <v>2856000</v>
      </c>
      <c r="V17" s="87">
        <v>27</v>
      </c>
      <c r="W17" s="269">
        <f t="shared" si="1"/>
        <v>2241000</v>
      </c>
      <c r="X17" s="47">
        <f t="shared" si="2"/>
        <v>514</v>
      </c>
      <c r="Y17" s="31">
        <f t="shared" si="3"/>
        <v>52238000</v>
      </c>
      <c r="Z17" s="73"/>
      <c r="AF17" s="73"/>
      <c r="AH17" s="73"/>
      <c r="AI17" s="73"/>
    </row>
    <row r="18" spans="1:35" s="65" customFormat="1" x14ac:dyDescent="0.2">
      <c r="A18" s="60">
        <v>4206</v>
      </c>
      <c r="B18" s="230" t="s">
        <v>438</v>
      </c>
      <c r="C18" s="61" t="s">
        <v>203</v>
      </c>
      <c r="D18" s="85">
        <v>74</v>
      </c>
      <c r="E18" s="90">
        <f t="shared" si="4"/>
        <v>8806000</v>
      </c>
      <c r="F18" s="85">
        <v>100</v>
      </c>
      <c r="G18" s="44">
        <f t="shared" si="5"/>
        <v>8300000</v>
      </c>
      <c r="H18" s="85">
        <v>36</v>
      </c>
      <c r="I18" s="90">
        <f t="shared" si="6"/>
        <v>4284000</v>
      </c>
      <c r="J18" s="85">
        <v>12</v>
      </c>
      <c r="K18" s="44">
        <f t="shared" si="7"/>
        <v>996000</v>
      </c>
      <c r="L18" s="86"/>
      <c r="M18" s="90">
        <f t="shared" si="8"/>
        <v>0</v>
      </c>
      <c r="N18" s="86"/>
      <c r="O18" s="44">
        <f t="shared" si="9"/>
        <v>0</v>
      </c>
      <c r="P18" s="86"/>
      <c r="Q18" s="90">
        <f t="shared" si="10"/>
        <v>0</v>
      </c>
      <c r="R18" s="86"/>
      <c r="S18" s="102">
        <f t="shared" si="11"/>
        <v>0</v>
      </c>
      <c r="T18" s="268"/>
      <c r="U18" s="87">
        <f t="shared" si="0"/>
        <v>0</v>
      </c>
      <c r="V18" s="87"/>
      <c r="W18" s="269">
        <f t="shared" si="1"/>
        <v>0</v>
      </c>
      <c r="X18" s="47">
        <f t="shared" si="2"/>
        <v>222</v>
      </c>
      <c r="Y18" s="31">
        <f t="shared" si="3"/>
        <v>22386000</v>
      </c>
      <c r="Z18" s="73"/>
      <c r="AF18" s="73"/>
      <c r="AH18" s="73"/>
      <c r="AI18" s="73"/>
    </row>
    <row r="19" spans="1:35" s="65" customFormat="1" x14ac:dyDescent="0.2">
      <c r="A19" s="60">
        <v>4301</v>
      </c>
      <c r="B19" s="230" t="s">
        <v>431</v>
      </c>
      <c r="C19" s="61" t="s">
        <v>204</v>
      </c>
      <c r="D19" s="85">
        <v>339</v>
      </c>
      <c r="E19" s="90">
        <f t="shared" si="4"/>
        <v>40341000</v>
      </c>
      <c r="F19" s="85">
        <v>350</v>
      </c>
      <c r="G19" s="44">
        <f t="shared" si="5"/>
        <v>29050000</v>
      </c>
      <c r="H19" s="85">
        <v>144</v>
      </c>
      <c r="I19" s="90">
        <f t="shared" si="6"/>
        <v>17136000</v>
      </c>
      <c r="J19" s="85">
        <v>29</v>
      </c>
      <c r="K19" s="44">
        <f t="shared" si="7"/>
        <v>2407000</v>
      </c>
      <c r="L19" s="86"/>
      <c r="M19" s="90">
        <f t="shared" si="8"/>
        <v>0</v>
      </c>
      <c r="N19" s="86"/>
      <c r="O19" s="44">
        <f t="shared" si="9"/>
        <v>0</v>
      </c>
      <c r="P19" s="86">
        <v>51</v>
      </c>
      <c r="Q19" s="90">
        <f t="shared" si="10"/>
        <v>6069000</v>
      </c>
      <c r="R19" s="86">
        <v>15</v>
      </c>
      <c r="S19" s="102">
        <f t="shared" si="11"/>
        <v>1245000</v>
      </c>
      <c r="T19" s="268">
        <v>68</v>
      </c>
      <c r="U19" s="87">
        <f t="shared" si="0"/>
        <v>8092000</v>
      </c>
      <c r="V19" s="87">
        <v>18</v>
      </c>
      <c r="W19" s="269">
        <f t="shared" si="1"/>
        <v>1494000</v>
      </c>
      <c r="X19" s="47">
        <f t="shared" si="2"/>
        <v>1014</v>
      </c>
      <c r="Y19" s="31">
        <f t="shared" si="3"/>
        <v>105834000</v>
      </c>
      <c r="Z19" s="73"/>
      <c r="AF19" s="73"/>
      <c r="AH19" s="73"/>
      <c r="AI19" s="73"/>
    </row>
    <row r="20" spans="1:35" s="65" customFormat="1" x14ac:dyDescent="0.2">
      <c r="A20" s="60">
        <v>4302</v>
      </c>
      <c r="B20" s="230" t="s">
        <v>433</v>
      </c>
      <c r="C20" s="61" t="s">
        <v>205</v>
      </c>
      <c r="D20" s="85">
        <v>186</v>
      </c>
      <c r="E20" s="90">
        <f t="shared" si="4"/>
        <v>22134000</v>
      </c>
      <c r="F20" s="85">
        <v>209</v>
      </c>
      <c r="G20" s="44">
        <f t="shared" si="5"/>
        <v>17347000</v>
      </c>
      <c r="H20" s="85">
        <v>53</v>
      </c>
      <c r="I20" s="90">
        <f t="shared" si="6"/>
        <v>6307000</v>
      </c>
      <c r="J20" s="85">
        <v>18</v>
      </c>
      <c r="K20" s="44">
        <f t="shared" si="7"/>
        <v>1494000</v>
      </c>
      <c r="L20" s="86"/>
      <c r="M20" s="90">
        <f t="shared" si="8"/>
        <v>0</v>
      </c>
      <c r="N20" s="86"/>
      <c r="O20" s="44">
        <f t="shared" si="9"/>
        <v>0</v>
      </c>
      <c r="P20" s="86">
        <v>11</v>
      </c>
      <c r="Q20" s="90">
        <f t="shared" si="10"/>
        <v>1309000</v>
      </c>
      <c r="R20" s="86">
        <v>3</v>
      </c>
      <c r="S20" s="102">
        <f t="shared" si="11"/>
        <v>249000</v>
      </c>
      <c r="T20" s="268">
        <v>54</v>
      </c>
      <c r="U20" s="87">
        <f t="shared" si="0"/>
        <v>6426000</v>
      </c>
      <c r="V20" s="87">
        <v>27</v>
      </c>
      <c r="W20" s="269">
        <f t="shared" si="1"/>
        <v>2241000</v>
      </c>
      <c r="X20" s="47">
        <f t="shared" si="2"/>
        <v>561</v>
      </c>
      <c r="Y20" s="31">
        <f t="shared" si="3"/>
        <v>57507000</v>
      </c>
      <c r="Z20" s="73"/>
      <c r="AF20" s="73"/>
      <c r="AH20" s="73"/>
      <c r="AI20" s="73"/>
    </row>
    <row r="21" spans="1:35" s="65" customFormat="1" x14ac:dyDescent="0.2">
      <c r="A21" s="60">
        <v>4303</v>
      </c>
      <c r="B21" s="230" t="s">
        <v>432</v>
      </c>
      <c r="C21" s="61" t="s">
        <v>206</v>
      </c>
      <c r="D21" s="85">
        <v>142</v>
      </c>
      <c r="E21" s="90">
        <f t="shared" si="4"/>
        <v>16898000</v>
      </c>
      <c r="F21" s="85">
        <v>198</v>
      </c>
      <c r="G21" s="44">
        <f t="shared" si="5"/>
        <v>16434000</v>
      </c>
      <c r="H21" s="85">
        <v>37</v>
      </c>
      <c r="I21" s="90">
        <f t="shared" si="6"/>
        <v>4403000</v>
      </c>
      <c r="J21" s="85">
        <v>25</v>
      </c>
      <c r="K21" s="44">
        <f t="shared" si="7"/>
        <v>2075000</v>
      </c>
      <c r="L21" s="86"/>
      <c r="M21" s="90">
        <f t="shared" si="8"/>
        <v>0</v>
      </c>
      <c r="N21" s="86"/>
      <c r="O21" s="44">
        <f t="shared" si="9"/>
        <v>0</v>
      </c>
      <c r="P21" s="86">
        <v>34</v>
      </c>
      <c r="Q21" s="90">
        <f t="shared" si="10"/>
        <v>4046000</v>
      </c>
      <c r="R21" s="86">
        <v>8</v>
      </c>
      <c r="S21" s="102">
        <f t="shared" si="11"/>
        <v>664000</v>
      </c>
      <c r="T21" s="268">
        <v>55</v>
      </c>
      <c r="U21" s="87">
        <f t="shared" si="0"/>
        <v>6545000</v>
      </c>
      <c r="V21" s="87">
        <v>22</v>
      </c>
      <c r="W21" s="269">
        <f t="shared" si="1"/>
        <v>1826000</v>
      </c>
      <c r="X21" s="47">
        <f t="shared" si="2"/>
        <v>521</v>
      </c>
      <c r="Y21" s="31">
        <f t="shared" si="3"/>
        <v>52891000</v>
      </c>
      <c r="Z21" s="73"/>
      <c r="AF21" s="73"/>
      <c r="AH21" s="73"/>
      <c r="AI21" s="73"/>
    </row>
    <row r="22" spans="1:35" s="65" customFormat="1" ht="13.5" thickBot="1" x14ac:dyDescent="0.25">
      <c r="A22" s="62">
        <v>4304</v>
      </c>
      <c r="B22" s="231" t="s">
        <v>439</v>
      </c>
      <c r="C22" s="63" t="s">
        <v>207</v>
      </c>
      <c r="D22" s="85">
        <v>121</v>
      </c>
      <c r="E22" s="90">
        <f t="shared" si="4"/>
        <v>14399000</v>
      </c>
      <c r="F22" s="85">
        <v>138</v>
      </c>
      <c r="G22" s="44">
        <f t="shared" si="5"/>
        <v>11454000</v>
      </c>
      <c r="H22" s="85">
        <v>41</v>
      </c>
      <c r="I22" s="90">
        <f t="shared" si="6"/>
        <v>4879000</v>
      </c>
      <c r="J22" s="85">
        <v>19</v>
      </c>
      <c r="K22" s="44">
        <f t="shared" si="7"/>
        <v>1577000</v>
      </c>
      <c r="L22" s="86"/>
      <c r="M22" s="90">
        <f t="shared" si="8"/>
        <v>0</v>
      </c>
      <c r="N22" s="86"/>
      <c r="O22" s="44">
        <f t="shared" si="9"/>
        <v>0</v>
      </c>
      <c r="P22" s="86">
        <v>17</v>
      </c>
      <c r="Q22" s="90">
        <f t="shared" si="10"/>
        <v>2023000</v>
      </c>
      <c r="R22" s="86">
        <v>4</v>
      </c>
      <c r="S22" s="102">
        <f t="shared" si="11"/>
        <v>332000</v>
      </c>
      <c r="T22" s="270">
        <v>18</v>
      </c>
      <c r="U22" s="271">
        <f t="shared" si="0"/>
        <v>2142000</v>
      </c>
      <c r="V22" s="271">
        <v>15</v>
      </c>
      <c r="W22" s="272">
        <f t="shared" si="1"/>
        <v>1245000</v>
      </c>
      <c r="X22" s="47">
        <f t="shared" si="2"/>
        <v>373</v>
      </c>
      <c r="Y22" s="31">
        <f t="shared" si="3"/>
        <v>38051000</v>
      </c>
      <c r="Z22" s="73"/>
      <c r="AF22" s="73"/>
      <c r="AH22" s="73"/>
      <c r="AI22" s="73"/>
    </row>
    <row r="23" spans="1:35" s="65" customFormat="1" ht="13.5" thickBot="1" x14ac:dyDescent="0.25">
      <c r="A23" s="332" t="s">
        <v>18</v>
      </c>
      <c r="B23" s="333"/>
      <c r="C23" s="334"/>
      <c r="D23" s="4">
        <f>SUM(D8:D22)</f>
        <v>4495</v>
      </c>
      <c r="E23" s="3">
        <f t="shared" ref="E23:Y23" si="12">SUM(E8:E22)</f>
        <v>534905000</v>
      </c>
      <c r="F23" s="3">
        <f t="shared" si="12"/>
        <v>4255</v>
      </c>
      <c r="G23" s="3">
        <f t="shared" si="12"/>
        <v>353165000</v>
      </c>
      <c r="H23" s="3">
        <f t="shared" si="12"/>
        <v>2175</v>
      </c>
      <c r="I23" s="3">
        <f t="shared" si="12"/>
        <v>258825000</v>
      </c>
      <c r="J23" s="3">
        <f t="shared" si="12"/>
        <v>1158</v>
      </c>
      <c r="K23" s="3">
        <f t="shared" si="12"/>
        <v>96114000</v>
      </c>
      <c r="L23" s="3">
        <f>SUM(L8:L22)</f>
        <v>49</v>
      </c>
      <c r="M23" s="3">
        <f>SUM(M8:M22)</f>
        <v>5831000</v>
      </c>
      <c r="N23" s="3">
        <f>SUM(N8:N22)</f>
        <v>11</v>
      </c>
      <c r="O23" s="3">
        <f>SUM(O8:O22)</f>
        <v>913000</v>
      </c>
      <c r="P23" s="3">
        <f t="shared" si="12"/>
        <v>737</v>
      </c>
      <c r="Q23" s="3">
        <f t="shared" si="12"/>
        <v>87703000</v>
      </c>
      <c r="R23" s="3">
        <f t="shared" si="12"/>
        <v>122</v>
      </c>
      <c r="S23" s="3">
        <f t="shared" si="12"/>
        <v>10126000</v>
      </c>
      <c r="T23" s="3">
        <f t="shared" si="12"/>
        <v>743</v>
      </c>
      <c r="U23" s="3">
        <f t="shared" si="12"/>
        <v>88417000</v>
      </c>
      <c r="V23" s="3">
        <f t="shared" si="12"/>
        <v>394</v>
      </c>
      <c r="W23" s="3">
        <f t="shared" si="12"/>
        <v>32702000</v>
      </c>
      <c r="X23" s="3">
        <f t="shared" si="12"/>
        <v>14139</v>
      </c>
      <c r="Y23" s="24">
        <f t="shared" si="12"/>
        <v>1468701000</v>
      </c>
      <c r="AH23" s="73"/>
      <c r="AI23" s="73"/>
    </row>
    <row r="24" spans="1:35" x14ac:dyDescent="0.2">
      <c r="A24" s="354"/>
      <c r="B24" s="354"/>
      <c r="C24" s="354"/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</row>
    <row r="25" spans="1:35" x14ac:dyDescent="0.2">
      <c r="A25" s="119"/>
      <c r="B25" s="119"/>
      <c r="C25" s="119"/>
      <c r="D25" s="38"/>
      <c r="E25" s="38"/>
      <c r="F25" s="41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251"/>
      <c r="U25" s="251"/>
      <c r="V25" s="251"/>
      <c r="W25" s="251"/>
      <c r="X25" s="38"/>
      <c r="Y25" s="38"/>
    </row>
    <row r="26" spans="1:35" x14ac:dyDescent="0.2">
      <c r="A26" s="119"/>
      <c r="B26" s="119"/>
      <c r="C26" s="119"/>
      <c r="D26" s="38"/>
      <c r="E26" s="38"/>
      <c r="F26" s="42" t="s">
        <v>369</v>
      </c>
      <c r="G26" s="43">
        <v>119000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251"/>
      <c r="U26" s="251"/>
      <c r="V26" s="251"/>
      <c r="W26" s="251"/>
      <c r="X26" s="38"/>
      <c r="Y26" s="38"/>
    </row>
    <row r="27" spans="1:35" x14ac:dyDescent="0.2">
      <c r="A27" s="119"/>
      <c r="B27" s="119"/>
      <c r="C27" s="119"/>
      <c r="D27" s="38"/>
      <c r="E27" s="38"/>
      <c r="F27" s="42" t="s">
        <v>370</v>
      </c>
      <c r="G27" s="43">
        <v>83000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251"/>
      <c r="U27" s="251"/>
      <c r="V27" s="251"/>
      <c r="W27" s="251"/>
      <c r="X27" s="38"/>
      <c r="Y27" s="38"/>
    </row>
    <row r="28" spans="1:35" x14ac:dyDescent="0.2">
      <c r="E28" s="2"/>
      <c r="F28" s="2"/>
      <c r="G28" s="39"/>
      <c r="H28" s="40"/>
      <c r="J28" s="11"/>
    </row>
    <row r="29" spans="1:35" x14ac:dyDescent="0.2">
      <c r="E29" s="2"/>
      <c r="F29" s="2"/>
      <c r="G29" s="39"/>
      <c r="H29" s="40"/>
    </row>
    <row r="30" spans="1:35" x14ac:dyDescent="0.2">
      <c r="E30" s="2"/>
      <c r="F30" s="2"/>
      <c r="G30" s="39"/>
      <c r="H30" s="40"/>
    </row>
    <row r="31" spans="1:35" x14ac:dyDescent="0.2">
      <c r="E31" s="2"/>
      <c r="F31" s="2"/>
      <c r="G31" s="39"/>
      <c r="H31" s="40"/>
    </row>
    <row r="32" spans="1:35" x14ac:dyDescent="0.2">
      <c r="E32" s="2"/>
      <c r="F32" s="2"/>
      <c r="G32" s="39"/>
      <c r="H32" s="40"/>
    </row>
    <row r="33" spans="5:8" x14ac:dyDescent="0.2">
      <c r="E33" s="2"/>
      <c r="F33" s="2"/>
      <c r="G33" s="39"/>
      <c r="H33" s="40"/>
    </row>
    <row r="34" spans="5:8" x14ac:dyDescent="0.2">
      <c r="E34" s="2"/>
      <c r="F34" s="2"/>
      <c r="G34" s="39"/>
      <c r="H34" s="40"/>
    </row>
    <row r="35" spans="5:8" x14ac:dyDescent="0.2">
      <c r="E35" s="2"/>
      <c r="F35" s="2"/>
      <c r="G35" s="39"/>
      <c r="H35" s="40"/>
    </row>
    <row r="36" spans="5:8" x14ac:dyDescent="0.2">
      <c r="E36" s="2"/>
      <c r="F36" s="2"/>
      <c r="G36" s="39"/>
      <c r="H36" s="40"/>
    </row>
    <row r="37" spans="5:8" x14ac:dyDescent="0.2">
      <c r="E37" s="2"/>
      <c r="F37" s="2"/>
      <c r="G37" s="39"/>
      <c r="H37" s="40"/>
    </row>
    <row r="38" spans="5:8" x14ac:dyDescent="0.2">
      <c r="E38" s="2"/>
      <c r="F38" s="2"/>
      <c r="G38" s="39"/>
      <c r="H38" s="40"/>
    </row>
    <row r="39" spans="5:8" x14ac:dyDescent="0.2">
      <c r="E39" s="2"/>
      <c r="F39" s="2"/>
      <c r="G39" s="39"/>
      <c r="H39" s="40"/>
    </row>
    <row r="40" spans="5:8" x14ac:dyDescent="0.2">
      <c r="E40" s="2"/>
      <c r="F40" s="2"/>
      <c r="G40" s="39"/>
      <c r="H40" s="40"/>
    </row>
    <row r="41" spans="5:8" x14ac:dyDescent="0.2">
      <c r="E41" s="2"/>
      <c r="F41" s="2"/>
      <c r="G41" s="39"/>
      <c r="H41" s="40"/>
    </row>
    <row r="42" spans="5:8" x14ac:dyDescent="0.2">
      <c r="E42" s="2"/>
      <c r="F42" s="2"/>
      <c r="G42" s="39"/>
      <c r="H42" s="40"/>
    </row>
    <row r="43" spans="5:8" x14ac:dyDescent="0.2">
      <c r="E43" s="2"/>
      <c r="F43" s="2"/>
      <c r="G43" s="2"/>
      <c r="H43" s="2"/>
    </row>
    <row r="44" spans="5:8" x14ac:dyDescent="0.2">
      <c r="E44" s="2"/>
      <c r="F44" s="2"/>
      <c r="G44" s="40"/>
      <c r="H44" s="40"/>
    </row>
    <row r="45" spans="5:8" x14ac:dyDescent="0.2">
      <c r="E45" s="2"/>
      <c r="F45" s="2"/>
      <c r="G45" s="2"/>
      <c r="H45" s="40"/>
    </row>
    <row r="46" spans="5:8" x14ac:dyDescent="0.2">
      <c r="E46" s="2"/>
      <c r="F46" s="2"/>
      <c r="G46" s="40"/>
      <c r="H46" s="2"/>
    </row>
    <row r="47" spans="5:8" x14ac:dyDescent="0.2">
      <c r="E47" s="2"/>
      <c r="F47" s="2"/>
      <c r="G47" s="2"/>
      <c r="H47" s="2"/>
    </row>
    <row r="48" spans="5:8" x14ac:dyDescent="0.2">
      <c r="E48" s="2"/>
      <c r="F48" s="2"/>
      <c r="G48" s="2"/>
      <c r="H48" s="2"/>
    </row>
  </sheetData>
  <mergeCells count="14">
    <mergeCell ref="A24:Y24"/>
    <mergeCell ref="A23:C23"/>
    <mergeCell ref="A1:Y1"/>
    <mergeCell ref="A2:Y2"/>
    <mergeCell ref="A4:Y4"/>
    <mergeCell ref="A6:A7"/>
    <mergeCell ref="C6:C7"/>
    <mergeCell ref="D6:G6"/>
    <mergeCell ref="H6:K6"/>
    <mergeCell ref="L6:O6"/>
    <mergeCell ref="P6:S6"/>
    <mergeCell ref="X6:Y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opLeftCell="I1" zoomScaleNormal="100" workbookViewId="0">
      <selection activeCell="P52" sqref="P52"/>
    </sheetView>
  </sheetViews>
  <sheetFormatPr baseColWidth="10" defaultRowHeight="12.75" x14ac:dyDescent="0.2"/>
  <cols>
    <col min="1" max="1" width="9.28515625" style="51" customWidth="1"/>
    <col min="2" max="2" width="13.85546875" style="51" customWidth="1"/>
    <col min="3" max="3" width="16.7109375" style="51" customWidth="1"/>
    <col min="4" max="4" width="11.7109375" bestFit="1" customWidth="1"/>
    <col min="5" max="5" width="13.85546875" customWidth="1"/>
    <col min="6" max="6" width="13.5703125" customWidth="1"/>
    <col min="7" max="7" width="13.42578125" customWidth="1"/>
    <col min="8" max="8" width="12.42578125" customWidth="1"/>
    <col min="9" max="9" width="14" bestFit="1" customWidth="1"/>
    <col min="10" max="10" width="13.42578125" customWidth="1"/>
    <col min="11" max="11" width="13.140625" bestFit="1" customWidth="1"/>
    <col min="12" max="12" width="11.85546875" bestFit="1" customWidth="1"/>
    <col min="13" max="13" width="14.140625" bestFit="1" customWidth="1"/>
    <col min="14" max="14" width="13.140625" customWidth="1"/>
    <col min="15" max="15" width="13.140625" bestFit="1" customWidth="1"/>
    <col min="16" max="16" width="11.7109375" bestFit="1" customWidth="1"/>
    <col min="17" max="17" width="13.140625" bestFit="1" customWidth="1"/>
    <col min="18" max="18" width="12.5703125" customWidth="1"/>
    <col min="19" max="19" width="11.7109375" bestFit="1" customWidth="1"/>
    <col min="20" max="20" width="11.7109375" customWidth="1"/>
    <col min="21" max="21" width="14.140625" customWidth="1"/>
    <col min="22" max="22" width="15.7109375" customWidth="1"/>
    <col min="23" max="23" width="11.7109375" customWidth="1"/>
    <col min="24" max="24" width="11.7109375" bestFit="1" customWidth="1"/>
    <col min="25" max="25" width="14.7109375" customWidth="1"/>
  </cols>
  <sheetData>
    <row r="1" spans="1:35" ht="18" x14ac:dyDescent="0.25">
      <c r="A1" s="338" t="str">
        <f>NACIONAL!A1</f>
        <v>BONO DE VACACIONES 2018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35" ht="18" x14ac:dyDescent="0.25">
      <c r="A2" s="338" t="str">
        <f>NACIONAL!A2</f>
        <v>Ley Nº 21.126 Artículo 25º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4" spans="1:35" ht="18" x14ac:dyDescent="0.25">
      <c r="A4" s="338" t="s">
        <v>726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1:35" ht="13.5" thickBot="1" x14ac:dyDescent="0.25"/>
    <row r="6" spans="1:35" ht="13.5" customHeight="1" thickBot="1" x14ac:dyDescent="0.25">
      <c r="A6" s="341" t="s">
        <v>0</v>
      </c>
      <c r="B6" s="352" t="s">
        <v>405</v>
      </c>
      <c r="C6" s="343" t="s">
        <v>1</v>
      </c>
      <c r="D6" s="335" t="s">
        <v>2</v>
      </c>
      <c r="E6" s="336"/>
      <c r="F6" s="336"/>
      <c r="G6" s="337"/>
      <c r="H6" s="335" t="s">
        <v>3</v>
      </c>
      <c r="I6" s="336"/>
      <c r="J6" s="336"/>
      <c r="K6" s="337"/>
      <c r="L6" s="335" t="s">
        <v>4</v>
      </c>
      <c r="M6" s="336"/>
      <c r="N6" s="336"/>
      <c r="O6" s="337"/>
      <c r="P6" s="335" t="s">
        <v>5</v>
      </c>
      <c r="Q6" s="336"/>
      <c r="R6" s="336"/>
      <c r="S6" s="337"/>
      <c r="T6" s="345" t="s">
        <v>733</v>
      </c>
      <c r="U6" s="346"/>
      <c r="V6" s="346"/>
      <c r="W6" s="347"/>
      <c r="X6" s="339" t="s">
        <v>355</v>
      </c>
      <c r="Y6" s="340"/>
    </row>
    <row r="7" spans="1:35" s="65" customFormat="1" ht="90" thickBot="1" x14ac:dyDescent="0.25">
      <c r="A7" s="342"/>
      <c r="B7" s="353"/>
      <c r="C7" s="344"/>
      <c r="D7" s="167" t="str">
        <f>NACIONAL!C7</f>
        <v>Pers. Remun Liq. &lt;= a $ 752.209 Noviembre</v>
      </c>
      <c r="E7" s="168" t="str">
        <f>NACIONAL!D7</f>
        <v>Monto Bono Vacaciones $ 119.000</v>
      </c>
      <c r="F7" s="168" t="str">
        <f>NACIONAL!E7</f>
        <v>Pers. Remun Liq. &gt; a $ 752.209 y Rem Bruta &lt;= $ 2.490.923</v>
      </c>
      <c r="G7" s="169" t="str">
        <f>NACIONAL!F7</f>
        <v>Monto Bono Vacaciones $ 83.000</v>
      </c>
      <c r="H7" s="167" t="str">
        <f>NACIONAL!G7</f>
        <v>Pers. Remun Liq. &lt;= a $ 752.209 Noviembre</v>
      </c>
      <c r="I7" s="168" t="str">
        <f>NACIONAL!H7</f>
        <v>Monto Bono Vacaciones $ 119.000</v>
      </c>
      <c r="J7" s="168" t="str">
        <f>NACIONAL!I7</f>
        <v>Pers. Remun Liq. &gt; a $ 752.209 y Rem Bruta &lt;= $ 2.490.923</v>
      </c>
      <c r="K7" s="169" t="str">
        <f>NACIONAL!J7</f>
        <v>Monto Bono Vacaciones $ 83.000</v>
      </c>
      <c r="L7" s="167" t="str">
        <f>NACIONAL!K7</f>
        <v>Pers. Remun Liq. &lt;= a $ 752.209 Noviembre</v>
      </c>
      <c r="M7" s="168" t="str">
        <f>NACIONAL!L7</f>
        <v>Monto Bono Vacaciones $ 119.000</v>
      </c>
      <c r="N7" s="168" t="str">
        <f>NACIONAL!M7</f>
        <v>Pers. Remun Liq. &gt; a $ 752.209 y Rem Bruta &lt;= $ 2.490.923</v>
      </c>
      <c r="O7" s="169" t="str">
        <f>NACIONAL!N7</f>
        <v>Monto Bono Vacaciones $ 83.000</v>
      </c>
      <c r="P7" s="167" t="str">
        <f>NACIONAL!O7</f>
        <v>Pers. Remun Liq. &lt;= a $ 752.209 Noviembre</v>
      </c>
      <c r="Q7" s="168" t="str">
        <f>NACIONAL!P7</f>
        <v>Monto Bono Vacaciones $ 119.000</v>
      </c>
      <c r="R7" s="168" t="str">
        <f>NACIONAL!Q7</f>
        <v>Pers. Remun Liq. &gt; a $ 752.209 y Rem Bruta &lt;= $ 2.490.923</v>
      </c>
      <c r="S7" s="169" t="str">
        <f>NACIONAL!R7</f>
        <v>Monto Bono Vacaciones $ 83.000</v>
      </c>
      <c r="T7" s="169" t="str">
        <f>NACIONAL!S7</f>
        <v>Pers. Remun Liq. &lt;= a $ 752.209 Noviembre</v>
      </c>
      <c r="U7" s="169" t="str">
        <f>NACIONAL!T7</f>
        <v>Monto Bono Vacaciones $ 119.000</v>
      </c>
      <c r="V7" s="169" t="str">
        <f>NACIONAL!U7</f>
        <v>Pers. Remun Liq. &gt; a $ 752.209 y Rem Bruta &lt;= $ 2.490.923</v>
      </c>
      <c r="W7" s="169" t="str">
        <f>NACIONAL!V7</f>
        <v>Monto Bono Vacaciones $ 83.000</v>
      </c>
      <c r="X7" s="56" t="s">
        <v>6</v>
      </c>
      <c r="Y7" s="57" t="s">
        <v>368</v>
      </c>
    </row>
    <row r="8" spans="1:35" s="65" customFormat="1" x14ac:dyDescent="0.2">
      <c r="A8" s="58">
        <v>5101</v>
      </c>
      <c r="B8" s="229" t="s">
        <v>449</v>
      </c>
      <c r="C8" s="118" t="s">
        <v>38</v>
      </c>
      <c r="D8" s="149">
        <v>33</v>
      </c>
      <c r="E8" s="94">
        <f>D8*$G$49</f>
        <v>3927000</v>
      </c>
      <c r="F8" s="149">
        <v>115</v>
      </c>
      <c r="G8" s="95">
        <f>F8*$G$50</f>
        <v>9545000</v>
      </c>
      <c r="H8" s="179"/>
      <c r="I8" s="94">
        <f>H8*$G$49</f>
        <v>0</v>
      </c>
      <c r="J8" s="179"/>
      <c r="K8" s="95">
        <f>J8*$G$50</f>
        <v>0</v>
      </c>
      <c r="L8" s="151"/>
      <c r="M8" s="94">
        <f>L8*$G$49</f>
        <v>0</v>
      </c>
      <c r="N8" s="151"/>
      <c r="O8" s="95">
        <f>N8*$G$50</f>
        <v>0</v>
      </c>
      <c r="P8" s="151"/>
      <c r="Q8" s="94">
        <f>P8*$G$49</f>
        <v>0</v>
      </c>
      <c r="R8" s="151"/>
      <c r="S8" s="92">
        <f>R8*$G$50</f>
        <v>0</v>
      </c>
      <c r="T8" s="274"/>
      <c r="U8" s="275">
        <f>T8*$G$49</f>
        <v>0</v>
      </c>
      <c r="V8" s="275"/>
      <c r="W8" s="276">
        <f>V8*$G$50</f>
        <v>0</v>
      </c>
      <c r="X8" s="47">
        <f>D8+F8+H8+J8+L8+N8+P8+R8+T8+V8</f>
        <v>148</v>
      </c>
      <c r="Y8" s="31">
        <f>E8+G8+I8+K8+M8+O8+Q8+S8+U8+W8</f>
        <v>13472000</v>
      </c>
      <c r="Z8" s="73"/>
      <c r="AD8" s="73"/>
      <c r="AF8" s="73"/>
      <c r="AI8" s="73"/>
    </row>
    <row r="9" spans="1:35" s="65" customFormat="1" x14ac:dyDescent="0.2">
      <c r="A9" s="60">
        <v>5201</v>
      </c>
      <c r="B9" s="230" t="s">
        <v>454</v>
      </c>
      <c r="C9" s="61" t="s">
        <v>39</v>
      </c>
      <c r="D9" s="85">
        <v>331</v>
      </c>
      <c r="E9" s="90">
        <f>D9*$G$49</f>
        <v>39389000</v>
      </c>
      <c r="F9" s="85">
        <v>259</v>
      </c>
      <c r="G9" s="44">
        <f>F9*$G$50</f>
        <v>21497000</v>
      </c>
      <c r="H9" s="91">
        <v>115</v>
      </c>
      <c r="I9" s="90">
        <f>H9*$G$49</f>
        <v>13685000</v>
      </c>
      <c r="J9" s="91">
        <v>89</v>
      </c>
      <c r="K9" s="44">
        <f>J9*$G$50</f>
        <v>7387000</v>
      </c>
      <c r="L9" s="86">
        <v>3</v>
      </c>
      <c r="M9" s="90">
        <f>L9*$G$49</f>
        <v>357000</v>
      </c>
      <c r="N9" s="86">
        <v>0</v>
      </c>
      <c r="O9" s="44">
        <f>N9*$G$50</f>
        <v>0</v>
      </c>
      <c r="P9" s="86">
        <v>75</v>
      </c>
      <c r="Q9" s="90">
        <f>P9*$G$49</f>
        <v>8925000</v>
      </c>
      <c r="R9" s="86">
        <v>1</v>
      </c>
      <c r="S9" s="102">
        <f>R9*$G$50</f>
        <v>83000</v>
      </c>
      <c r="T9" s="268">
        <v>85</v>
      </c>
      <c r="U9" s="87">
        <f t="shared" ref="U9:U45" si="0">T9*$G$49</f>
        <v>10115000</v>
      </c>
      <c r="V9" s="87">
        <v>19</v>
      </c>
      <c r="W9" s="269">
        <f t="shared" ref="W9:W45" si="1">V9*$G$50</f>
        <v>1577000</v>
      </c>
      <c r="X9" s="47">
        <f t="shared" ref="X9:X45" si="2">D9+F9+H9+J9+L9+N9+P9+R9+T9+V9</f>
        <v>977</v>
      </c>
      <c r="Y9" s="31">
        <f t="shared" ref="Y9:Y45" si="3">E9+G9+I9+K9+M9+O9+Q9+S9+U9+W9</f>
        <v>103015000</v>
      </c>
      <c r="Z9" s="73"/>
      <c r="AD9" s="73"/>
      <c r="AF9" s="73"/>
      <c r="AI9" s="73"/>
    </row>
    <row r="10" spans="1:35" s="65" customFormat="1" x14ac:dyDescent="0.2">
      <c r="A10" s="60">
        <v>5202</v>
      </c>
      <c r="B10" s="230" t="s">
        <v>457</v>
      </c>
      <c r="C10" s="61" t="s">
        <v>40</v>
      </c>
      <c r="D10" s="85">
        <v>126</v>
      </c>
      <c r="E10" s="90">
        <f t="shared" ref="E10:E45" si="4">D10*$G$49</f>
        <v>14994000</v>
      </c>
      <c r="F10" s="85">
        <v>127</v>
      </c>
      <c r="G10" s="44">
        <f t="shared" ref="G10:G45" si="5">F10*$G$50</f>
        <v>10541000</v>
      </c>
      <c r="H10" s="91">
        <v>49</v>
      </c>
      <c r="I10" s="90">
        <f t="shared" ref="I10:I45" si="6">H10*$G$49</f>
        <v>5831000</v>
      </c>
      <c r="J10" s="91">
        <v>30</v>
      </c>
      <c r="K10" s="44">
        <f t="shared" ref="K10:K45" si="7">J10*$G$50</f>
        <v>2490000</v>
      </c>
      <c r="L10" s="86">
        <v>4</v>
      </c>
      <c r="M10" s="90">
        <f t="shared" ref="M10:M45" si="8">L10*$G$49</f>
        <v>476000</v>
      </c>
      <c r="N10" s="86">
        <v>0</v>
      </c>
      <c r="O10" s="44">
        <f t="shared" ref="O10:O45" si="9">N10*$G$50</f>
        <v>0</v>
      </c>
      <c r="P10" s="91">
        <v>25</v>
      </c>
      <c r="Q10" s="90">
        <f t="shared" ref="Q10:Q45" si="10">P10*$G$49</f>
        <v>2975000</v>
      </c>
      <c r="R10" s="91">
        <v>6</v>
      </c>
      <c r="S10" s="102">
        <f t="shared" ref="S10:S45" si="11">R10*$G$50</f>
        <v>498000</v>
      </c>
      <c r="T10" s="268">
        <v>42</v>
      </c>
      <c r="U10" s="87">
        <f t="shared" si="0"/>
        <v>4998000</v>
      </c>
      <c r="V10" s="87">
        <v>13</v>
      </c>
      <c r="W10" s="269">
        <f t="shared" si="1"/>
        <v>1079000</v>
      </c>
      <c r="X10" s="47">
        <f t="shared" si="2"/>
        <v>422</v>
      </c>
      <c r="Y10" s="31">
        <f t="shared" si="3"/>
        <v>43882000</v>
      </c>
      <c r="Z10" s="73"/>
      <c r="AD10" s="73"/>
      <c r="AF10" s="73"/>
      <c r="AI10" s="73"/>
    </row>
    <row r="11" spans="1:35" s="65" customFormat="1" x14ac:dyDescent="0.2">
      <c r="A11" s="60">
        <v>5203</v>
      </c>
      <c r="B11" s="230" t="s">
        <v>455</v>
      </c>
      <c r="C11" s="61" t="s">
        <v>41</v>
      </c>
      <c r="D11" s="85">
        <v>301</v>
      </c>
      <c r="E11" s="90">
        <f t="shared" si="4"/>
        <v>35819000</v>
      </c>
      <c r="F11" s="85">
        <v>232</v>
      </c>
      <c r="G11" s="44">
        <f t="shared" si="5"/>
        <v>19256000</v>
      </c>
      <c r="H11" s="91">
        <v>25</v>
      </c>
      <c r="I11" s="90">
        <f t="shared" si="6"/>
        <v>2975000</v>
      </c>
      <c r="J11" s="91">
        <v>20</v>
      </c>
      <c r="K11" s="44">
        <f t="shared" si="7"/>
        <v>1660000</v>
      </c>
      <c r="L11" s="86"/>
      <c r="M11" s="90">
        <f t="shared" si="8"/>
        <v>0</v>
      </c>
      <c r="N11" s="86"/>
      <c r="O11" s="44">
        <f t="shared" si="9"/>
        <v>0</v>
      </c>
      <c r="P11" s="86">
        <v>18</v>
      </c>
      <c r="Q11" s="90">
        <f t="shared" si="10"/>
        <v>2142000</v>
      </c>
      <c r="R11" s="86">
        <v>4</v>
      </c>
      <c r="S11" s="102">
        <f t="shared" si="11"/>
        <v>332000</v>
      </c>
      <c r="T11" s="268">
        <v>49</v>
      </c>
      <c r="U11" s="87">
        <f t="shared" si="0"/>
        <v>5831000</v>
      </c>
      <c r="V11" s="87">
        <v>29</v>
      </c>
      <c r="W11" s="269">
        <f t="shared" si="1"/>
        <v>2407000</v>
      </c>
      <c r="X11" s="47">
        <f t="shared" si="2"/>
        <v>678</v>
      </c>
      <c r="Y11" s="31">
        <f t="shared" si="3"/>
        <v>70422000</v>
      </c>
      <c r="Z11" s="73"/>
      <c r="AD11" s="73"/>
      <c r="AF11" s="73"/>
      <c r="AI11" s="73"/>
    </row>
    <row r="12" spans="1:35" s="65" customFormat="1" x14ac:dyDescent="0.2">
      <c r="A12" s="60">
        <v>5204</v>
      </c>
      <c r="B12" s="230" t="s">
        <v>458</v>
      </c>
      <c r="C12" s="61" t="s">
        <v>42</v>
      </c>
      <c r="D12" s="85">
        <v>104</v>
      </c>
      <c r="E12" s="90">
        <f t="shared" si="4"/>
        <v>12376000</v>
      </c>
      <c r="F12" s="85">
        <v>104</v>
      </c>
      <c r="G12" s="44">
        <f t="shared" si="5"/>
        <v>8632000</v>
      </c>
      <c r="H12" s="91">
        <v>63</v>
      </c>
      <c r="I12" s="90">
        <f t="shared" si="6"/>
        <v>7497000</v>
      </c>
      <c r="J12" s="91">
        <v>27</v>
      </c>
      <c r="K12" s="44">
        <f t="shared" si="7"/>
        <v>2241000</v>
      </c>
      <c r="L12" s="86"/>
      <c r="M12" s="90">
        <f t="shared" si="8"/>
        <v>0</v>
      </c>
      <c r="N12" s="86"/>
      <c r="O12" s="44">
        <f t="shared" si="9"/>
        <v>0</v>
      </c>
      <c r="P12" s="86">
        <v>35</v>
      </c>
      <c r="Q12" s="90">
        <f t="shared" si="10"/>
        <v>4165000</v>
      </c>
      <c r="R12" s="86">
        <v>8</v>
      </c>
      <c r="S12" s="102">
        <f t="shared" si="11"/>
        <v>664000</v>
      </c>
      <c r="T12" s="268"/>
      <c r="U12" s="87">
        <f t="shared" si="0"/>
        <v>0</v>
      </c>
      <c r="V12" s="87"/>
      <c r="W12" s="269">
        <f t="shared" si="1"/>
        <v>0</v>
      </c>
      <c r="X12" s="47">
        <f t="shared" si="2"/>
        <v>341</v>
      </c>
      <c r="Y12" s="31">
        <f t="shared" si="3"/>
        <v>35575000</v>
      </c>
      <c r="Z12" s="73"/>
      <c r="AD12" s="73"/>
      <c r="AF12" s="73"/>
      <c r="AI12" s="73"/>
    </row>
    <row r="13" spans="1:35" s="65" customFormat="1" x14ac:dyDescent="0.2">
      <c r="A13" s="60">
        <v>5205</v>
      </c>
      <c r="B13" s="230" t="s">
        <v>456</v>
      </c>
      <c r="C13" s="61" t="s">
        <v>43</v>
      </c>
      <c r="D13" s="85">
        <v>80</v>
      </c>
      <c r="E13" s="90">
        <f t="shared" si="4"/>
        <v>9520000</v>
      </c>
      <c r="F13" s="85">
        <v>60</v>
      </c>
      <c r="G13" s="44">
        <f t="shared" si="5"/>
        <v>4980000</v>
      </c>
      <c r="H13" s="91">
        <v>43</v>
      </c>
      <c r="I13" s="90">
        <f t="shared" si="6"/>
        <v>5117000</v>
      </c>
      <c r="J13" s="91">
        <v>11</v>
      </c>
      <c r="K13" s="44">
        <f t="shared" si="7"/>
        <v>913000</v>
      </c>
      <c r="L13" s="86"/>
      <c r="M13" s="90">
        <f t="shared" si="8"/>
        <v>0</v>
      </c>
      <c r="N13" s="86"/>
      <c r="O13" s="44">
        <f t="shared" si="9"/>
        <v>0</v>
      </c>
      <c r="P13" s="86">
        <v>16</v>
      </c>
      <c r="Q13" s="90">
        <f t="shared" si="10"/>
        <v>1904000</v>
      </c>
      <c r="R13" s="86">
        <v>3</v>
      </c>
      <c r="S13" s="102">
        <f t="shared" si="11"/>
        <v>249000</v>
      </c>
      <c r="T13" s="268">
        <v>47</v>
      </c>
      <c r="U13" s="87">
        <f t="shared" si="0"/>
        <v>5593000</v>
      </c>
      <c r="V13" s="87">
        <v>16</v>
      </c>
      <c r="W13" s="269">
        <f t="shared" si="1"/>
        <v>1328000</v>
      </c>
      <c r="X13" s="47">
        <f t="shared" si="2"/>
        <v>276</v>
      </c>
      <c r="Y13" s="31">
        <f t="shared" si="3"/>
        <v>29604000</v>
      </c>
      <c r="Z13" s="73"/>
      <c r="AD13" s="73"/>
      <c r="AF13" s="73"/>
      <c r="AI13" s="73"/>
    </row>
    <row r="14" spans="1:35" s="65" customFormat="1" x14ac:dyDescent="0.2">
      <c r="A14" s="60">
        <v>5301</v>
      </c>
      <c r="B14" s="230" t="s">
        <v>440</v>
      </c>
      <c r="C14" s="61" t="s">
        <v>44</v>
      </c>
      <c r="D14" s="85">
        <v>2175</v>
      </c>
      <c r="E14" s="90">
        <f t="shared" si="4"/>
        <v>258825000</v>
      </c>
      <c r="F14" s="85">
        <v>1436</v>
      </c>
      <c r="G14" s="44">
        <f t="shared" si="5"/>
        <v>119188000</v>
      </c>
      <c r="H14" s="91">
        <v>773</v>
      </c>
      <c r="I14" s="90">
        <f t="shared" si="6"/>
        <v>91987000</v>
      </c>
      <c r="J14" s="91">
        <v>459</v>
      </c>
      <c r="K14" s="44">
        <f t="shared" si="7"/>
        <v>38097000</v>
      </c>
      <c r="L14" s="91">
        <v>79</v>
      </c>
      <c r="M14" s="90">
        <f t="shared" si="8"/>
        <v>9401000</v>
      </c>
      <c r="N14" s="91">
        <v>20</v>
      </c>
      <c r="O14" s="44">
        <f t="shared" si="9"/>
        <v>1660000</v>
      </c>
      <c r="P14" s="86">
        <v>186</v>
      </c>
      <c r="Q14" s="90">
        <f t="shared" si="10"/>
        <v>22134000</v>
      </c>
      <c r="R14" s="86">
        <v>10</v>
      </c>
      <c r="S14" s="102">
        <f t="shared" si="11"/>
        <v>830000</v>
      </c>
      <c r="T14" s="268"/>
      <c r="U14" s="87">
        <f t="shared" si="0"/>
        <v>0</v>
      </c>
      <c r="V14" s="87"/>
      <c r="W14" s="269">
        <f t="shared" si="1"/>
        <v>0</v>
      </c>
      <c r="X14" s="47">
        <f t="shared" si="2"/>
        <v>5138</v>
      </c>
      <c r="Y14" s="31">
        <f t="shared" si="3"/>
        <v>542122000</v>
      </c>
      <c r="Z14" s="73"/>
      <c r="AD14" s="73"/>
      <c r="AF14" s="73"/>
      <c r="AI14" s="73"/>
    </row>
    <row r="15" spans="1:35" s="65" customFormat="1" x14ac:dyDescent="0.2">
      <c r="A15" s="60">
        <v>5302</v>
      </c>
      <c r="B15" s="230" t="s">
        <v>448</v>
      </c>
      <c r="C15" s="61" t="s">
        <v>45</v>
      </c>
      <c r="D15" s="85">
        <v>1163</v>
      </c>
      <c r="E15" s="90">
        <f t="shared" si="4"/>
        <v>138397000</v>
      </c>
      <c r="F15" s="85">
        <v>1185</v>
      </c>
      <c r="G15" s="44">
        <f t="shared" si="5"/>
        <v>98355000</v>
      </c>
      <c r="H15" s="91">
        <v>610</v>
      </c>
      <c r="I15" s="90">
        <f t="shared" si="6"/>
        <v>72590000</v>
      </c>
      <c r="J15" s="91">
        <v>560</v>
      </c>
      <c r="K15" s="44">
        <f t="shared" si="7"/>
        <v>46480000</v>
      </c>
      <c r="L15" s="91">
        <v>23</v>
      </c>
      <c r="M15" s="90">
        <f t="shared" si="8"/>
        <v>2737000</v>
      </c>
      <c r="N15" s="91">
        <v>10</v>
      </c>
      <c r="O15" s="44">
        <f t="shared" si="9"/>
        <v>830000</v>
      </c>
      <c r="P15" s="86">
        <v>53</v>
      </c>
      <c r="Q15" s="90">
        <f t="shared" si="10"/>
        <v>6307000</v>
      </c>
      <c r="R15" s="86">
        <v>11</v>
      </c>
      <c r="S15" s="102">
        <f t="shared" si="11"/>
        <v>913000</v>
      </c>
      <c r="T15" s="268"/>
      <c r="U15" s="87">
        <f t="shared" si="0"/>
        <v>0</v>
      </c>
      <c r="V15" s="87"/>
      <c r="W15" s="269">
        <f t="shared" si="1"/>
        <v>0</v>
      </c>
      <c r="X15" s="47">
        <f t="shared" si="2"/>
        <v>3615</v>
      </c>
      <c r="Y15" s="31">
        <f t="shared" si="3"/>
        <v>366609000</v>
      </c>
      <c r="Z15" s="73"/>
      <c r="AD15" s="73"/>
      <c r="AF15" s="73"/>
      <c r="AI15" s="73"/>
    </row>
    <row r="16" spans="1:35" s="65" customFormat="1" x14ac:dyDescent="0.2">
      <c r="A16" s="60">
        <v>5303</v>
      </c>
      <c r="B16" s="230" t="s">
        <v>480</v>
      </c>
      <c r="C16" s="61" t="s">
        <v>46</v>
      </c>
      <c r="D16" s="85">
        <v>450</v>
      </c>
      <c r="E16" s="90">
        <f t="shared" si="4"/>
        <v>53550000</v>
      </c>
      <c r="F16" s="85">
        <v>281</v>
      </c>
      <c r="G16" s="44">
        <f t="shared" si="5"/>
        <v>23323000</v>
      </c>
      <c r="H16" s="91">
        <v>205</v>
      </c>
      <c r="I16" s="90">
        <f t="shared" si="6"/>
        <v>24395000</v>
      </c>
      <c r="J16" s="91">
        <v>178</v>
      </c>
      <c r="K16" s="44">
        <f t="shared" si="7"/>
        <v>14774000</v>
      </c>
      <c r="L16" s="86"/>
      <c r="M16" s="90">
        <f t="shared" si="8"/>
        <v>0</v>
      </c>
      <c r="N16" s="86"/>
      <c r="O16" s="44">
        <f t="shared" si="9"/>
        <v>0</v>
      </c>
      <c r="P16" s="86"/>
      <c r="Q16" s="90">
        <f t="shared" si="10"/>
        <v>0</v>
      </c>
      <c r="R16" s="86"/>
      <c r="S16" s="102">
        <f t="shared" si="11"/>
        <v>0</v>
      </c>
      <c r="T16" s="268">
        <v>176</v>
      </c>
      <c r="U16" s="87">
        <f t="shared" si="0"/>
        <v>20944000</v>
      </c>
      <c r="V16" s="87">
        <v>58</v>
      </c>
      <c r="W16" s="269">
        <f t="shared" si="1"/>
        <v>4814000</v>
      </c>
      <c r="X16" s="47">
        <f t="shared" si="2"/>
        <v>1348</v>
      </c>
      <c r="Y16" s="31">
        <f t="shared" si="3"/>
        <v>141800000</v>
      </c>
      <c r="Z16" s="73"/>
      <c r="AD16" s="73"/>
      <c r="AF16" s="73"/>
      <c r="AI16" s="73"/>
    </row>
    <row r="17" spans="1:35" s="65" customFormat="1" x14ac:dyDescent="0.2">
      <c r="A17" s="60">
        <v>5304</v>
      </c>
      <c r="B17" s="230" t="s">
        <v>478</v>
      </c>
      <c r="C17" s="61" t="s">
        <v>47</v>
      </c>
      <c r="D17" s="85">
        <v>685</v>
      </c>
      <c r="E17" s="90">
        <f t="shared" si="4"/>
        <v>81515000</v>
      </c>
      <c r="F17" s="85">
        <v>542</v>
      </c>
      <c r="G17" s="44">
        <f t="shared" si="5"/>
        <v>44986000</v>
      </c>
      <c r="H17" s="91">
        <v>261</v>
      </c>
      <c r="I17" s="90">
        <f t="shared" si="6"/>
        <v>31059000</v>
      </c>
      <c r="J17" s="91">
        <v>285</v>
      </c>
      <c r="K17" s="44">
        <f t="shared" si="7"/>
        <v>23655000</v>
      </c>
      <c r="L17" s="86"/>
      <c r="M17" s="90">
        <f t="shared" si="8"/>
        <v>0</v>
      </c>
      <c r="N17" s="86"/>
      <c r="O17" s="44">
        <f t="shared" si="9"/>
        <v>0</v>
      </c>
      <c r="P17" s="86">
        <v>117</v>
      </c>
      <c r="Q17" s="90">
        <f t="shared" si="10"/>
        <v>13923000</v>
      </c>
      <c r="R17" s="86">
        <v>32</v>
      </c>
      <c r="S17" s="102">
        <f t="shared" si="11"/>
        <v>2656000</v>
      </c>
      <c r="T17" s="268">
        <v>227</v>
      </c>
      <c r="U17" s="87">
        <f t="shared" si="0"/>
        <v>27013000</v>
      </c>
      <c r="V17" s="87">
        <v>58</v>
      </c>
      <c r="W17" s="269">
        <f t="shared" si="1"/>
        <v>4814000</v>
      </c>
      <c r="X17" s="47">
        <f t="shared" si="2"/>
        <v>2207</v>
      </c>
      <c r="Y17" s="31">
        <f t="shared" si="3"/>
        <v>229621000</v>
      </c>
      <c r="Z17" s="73"/>
      <c r="AD17" s="73"/>
      <c r="AF17" s="73"/>
      <c r="AI17" s="73"/>
    </row>
    <row r="18" spans="1:35" s="65" customFormat="1" x14ac:dyDescent="0.2">
      <c r="A18" s="60">
        <v>5305</v>
      </c>
      <c r="B18" s="230" t="s">
        <v>441</v>
      </c>
      <c r="C18" s="61" t="s">
        <v>48</v>
      </c>
      <c r="D18" s="85">
        <v>293</v>
      </c>
      <c r="E18" s="90">
        <f t="shared" si="4"/>
        <v>34867000</v>
      </c>
      <c r="F18" s="85">
        <v>168</v>
      </c>
      <c r="G18" s="44">
        <f t="shared" si="5"/>
        <v>13944000</v>
      </c>
      <c r="H18" s="91">
        <v>26</v>
      </c>
      <c r="I18" s="90">
        <f t="shared" si="6"/>
        <v>3094000</v>
      </c>
      <c r="J18" s="91">
        <v>7</v>
      </c>
      <c r="K18" s="44">
        <f t="shared" si="7"/>
        <v>581000</v>
      </c>
      <c r="L18" s="86"/>
      <c r="M18" s="90">
        <f t="shared" si="8"/>
        <v>0</v>
      </c>
      <c r="N18" s="86"/>
      <c r="O18" s="44">
        <f t="shared" si="9"/>
        <v>0</v>
      </c>
      <c r="P18" s="86">
        <v>29</v>
      </c>
      <c r="Q18" s="90">
        <f t="shared" si="10"/>
        <v>3451000</v>
      </c>
      <c r="R18" s="86">
        <v>5</v>
      </c>
      <c r="S18" s="102">
        <f t="shared" si="11"/>
        <v>415000</v>
      </c>
      <c r="T18" s="268">
        <v>70</v>
      </c>
      <c r="U18" s="87">
        <f t="shared" si="0"/>
        <v>8330000</v>
      </c>
      <c r="V18" s="87">
        <v>28</v>
      </c>
      <c r="W18" s="269">
        <f t="shared" si="1"/>
        <v>2324000</v>
      </c>
      <c r="X18" s="47">
        <f t="shared" si="2"/>
        <v>626</v>
      </c>
      <c r="Y18" s="31">
        <f t="shared" si="3"/>
        <v>67006000</v>
      </c>
      <c r="Z18" s="73"/>
      <c r="AD18" s="73"/>
      <c r="AF18" s="73"/>
      <c r="AI18" s="73"/>
    </row>
    <row r="19" spans="1:35" s="65" customFormat="1" x14ac:dyDescent="0.2">
      <c r="A19" s="60">
        <v>5306</v>
      </c>
      <c r="B19" s="230" t="s">
        <v>447</v>
      </c>
      <c r="C19" s="61" t="s">
        <v>49</v>
      </c>
      <c r="D19" s="85">
        <v>232</v>
      </c>
      <c r="E19" s="90">
        <f t="shared" si="4"/>
        <v>27608000</v>
      </c>
      <c r="F19" s="85">
        <v>124</v>
      </c>
      <c r="G19" s="44">
        <f t="shared" si="5"/>
        <v>10292000</v>
      </c>
      <c r="H19" s="91">
        <v>35</v>
      </c>
      <c r="I19" s="90">
        <f t="shared" si="6"/>
        <v>4165000</v>
      </c>
      <c r="J19" s="91">
        <v>22</v>
      </c>
      <c r="K19" s="44">
        <f t="shared" si="7"/>
        <v>1826000</v>
      </c>
      <c r="L19" s="86"/>
      <c r="M19" s="90">
        <f t="shared" si="8"/>
        <v>0</v>
      </c>
      <c r="N19" s="86"/>
      <c r="O19" s="44">
        <f t="shared" si="9"/>
        <v>0</v>
      </c>
      <c r="P19" s="86">
        <v>60</v>
      </c>
      <c r="Q19" s="90">
        <f t="shared" si="10"/>
        <v>7140000</v>
      </c>
      <c r="R19" s="86">
        <v>17</v>
      </c>
      <c r="S19" s="102">
        <f t="shared" si="11"/>
        <v>1411000</v>
      </c>
      <c r="T19" s="268">
        <v>65</v>
      </c>
      <c r="U19" s="87">
        <f t="shared" si="0"/>
        <v>7735000</v>
      </c>
      <c r="V19" s="87">
        <v>25</v>
      </c>
      <c r="W19" s="269">
        <f t="shared" si="1"/>
        <v>2075000</v>
      </c>
      <c r="X19" s="47">
        <f t="shared" si="2"/>
        <v>580</v>
      </c>
      <c r="Y19" s="31">
        <f t="shared" si="3"/>
        <v>62252000</v>
      </c>
      <c r="Z19" s="73"/>
      <c r="AD19" s="73"/>
      <c r="AF19" s="73"/>
      <c r="AI19" s="73"/>
    </row>
    <row r="20" spans="1:35" s="65" customFormat="1" x14ac:dyDescent="0.2">
      <c r="A20" s="60">
        <v>5307</v>
      </c>
      <c r="B20" s="230" t="s">
        <v>446</v>
      </c>
      <c r="C20" s="61" t="s">
        <v>50</v>
      </c>
      <c r="D20" s="85">
        <v>256</v>
      </c>
      <c r="E20" s="90">
        <f t="shared" si="4"/>
        <v>30464000</v>
      </c>
      <c r="F20" s="85">
        <v>178</v>
      </c>
      <c r="G20" s="44">
        <f t="shared" si="5"/>
        <v>14774000</v>
      </c>
      <c r="H20" s="91">
        <v>37</v>
      </c>
      <c r="I20" s="90">
        <f t="shared" si="6"/>
        <v>4403000</v>
      </c>
      <c r="J20" s="91">
        <v>41</v>
      </c>
      <c r="K20" s="44">
        <f t="shared" si="7"/>
        <v>3403000</v>
      </c>
      <c r="L20" s="86"/>
      <c r="M20" s="90">
        <f t="shared" si="8"/>
        <v>0</v>
      </c>
      <c r="N20" s="86"/>
      <c r="O20" s="44">
        <f t="shared" si="9"/>
        <v>0</v>
      </c>
      <c r="P20" s="86">
        <v>52</v>
      </c>
      <c r="Q20" s="90">
        <f t="shared" si="10"/>
        <v>6188000</v>
      </c>
      <c r="R20" s="86">
        <v>17</v>
      </c>
      <c r="S20" s="102">
        <f t="shared" si="11"/>
        <v>1411000</v>
      </c>
      <c r="T20" s="268">
        <v>41</v>
      </c>
      <c r="U20" s="87">
        <f t="shared" si="0"/>
        <v>4879000</v>
      </c>
      <c r="V20" s="87">
        <v>26</v>
      </c>
      <c r="W20" s="269">
        <f t="shared" si="1"/>
        <v>2158000</v>
      </c>
      <c r="X20" s="47">
        <f t="shared" si="2"/>
        <v>648</v>
      </c>
      <c r="Y20" s="31">
        <f t="shared" si="3"/>
        <v>67680000</v>
      </c>
      <c r="Z20" s="73"/>
      <c r="AD20" s="73"/>
      <c r="AF20" s="73"/>
      <c r="AI20" s="73"/>
    </row>
    <row r="21" spans="1:35" s="65" customFormat="1" x14ac:dyDescent="0.2">
      <c r="A21" s="60">
        <v>5308</v>
      </c>
      <c r="B21" s="230" t="s">
        <v>445</v>
      </c>
      <c r="C21" s="61" t="s">
        <v>51</v>
      </c>
      <c r="D21" s="85">
        <v>6</v>
      </c>
      <c r="E21" s="90">
        <f t="shared" si="4"/>
        <v>714000</v>
      </c>
      <c r="F21" s="85">
        <v>26</v>
      </c>
      <c r="G21" s="44">
        <f t="shared" si="5"/>
        <v>2158000</v>
      </c>
      <c r="H21" s="91">
        <v>20</v>
      </c>
      <c r="I21" s="90">
        <f t="shared" si="6"/>
        <v>2380000</v>
      </c>
      <c r="J21" s="91">
        <v>10</v>
      </c>
      <c r="K21" s="44">
        <f t="shared" si="7"/>
        <v>830000</v>
      </c>
      <c r="L21" s="91"/>
      <c r="M21" s="90">
        <f t="shared" si="8"/>
        <v>0</v>
      </c>
      <c r="N21" s="91"/>
      <c r="O21" s="44">
        <f t="shared" si="9"/>
        <v>0</v>
      </c>
      <c r="P21" s="91"/>
      <c r="Q21" s="90">
        <f t="shared" si="10"/>
        <v>0</v>
      </c>
      <c r="R21" s="91"/>
      <c r="S21" s="102">
        <f t="shared" si="11"/>
        <v>0</v>
      </c>
      <c r="T21" s="268">
        <v>11</v>
      </c>
      <c r="U21" s="87">
        <f t="shared" si="0"/>
        <v>1309000</v>
      </c>
      <c r="V21" s="87">
        <v>16</v>
      </c>
      <c r="W21" s="269">
        <f t="shared" si="1"/>
        <v>1328000</v>
      </c>
      <c r="X21" s="47">
        <f t="shared" si="2"/>
        <v>89</v>
      </c>
      <c r="Y21" s="31">
        <f t="shared" si="3"/>
        <v>8719000</v>
      </c>
      <c r="Z21" s="73"/>
      <c r="AD21" s="73"/>
      <c r="AF21" s="73"/>
      <c r="AI21" s="73"/>
    </row>
    <row r="22" spans="1:35" s="65" customFormat="1" x14ac:dyDescent="0.2">
      <c r="A22" s="60">
        <v>5309</v>
      </c>
      <c r="B22" s="230" t="s">
        <v>444</v>
      </c>
      <c r="C22" s="61" t="s">
        <v>52</v>
      </c>
      <c r="D22" s="85">
        <v>126</v>
      </c>
      <c r="E22" s="90">
        <f t="shared" si="4"/>
        <v>14994000</v>
      </c>
      <c r="F22" s="85">
        <v>92</v>
      </c>
      <c r="G22" s="44">
        <f t="shared" si="5"/>
        <v>7636000</v>
      </c>
      <c r="H22" s="91">
        <v>77</v>
      </c>
      <c r="I22" s="90">
        <f t="shared" si="6"/>
        <v>9163000</v>
      </c>
      <c r="J22" s="91">
        <v>53</v>
      </c>
      <c r="K22" s="44">
        <f t="shared" si="7"/>
        <v>4399000</v>
      </c>
      <c r="L22" s="86"/>
      <c r="M22" s="90">
        <f t="shared" si="8"/>
        <v>0</v>
      </c>
      <c r="N22" s="86"/>
      <c r="O22" s="44">
        <f t="shared" si="9"/>
        <v>0</v>
      </c>
      <c r="P22" s="86">
        <v>36</v>
      </c>
      <c r="Q22" s="90">
        <f t="shared" si="10"/>
        <v>4284000</v>
      </c>
      <c r="R22" s="86">
        <v>11</v>
      </c>
      <c r="S22" s="102">
        <f t="shared" si="11"/>
        <v>913000</v>
      </c>
      <c r="T22" s="268">
        <v>38</v>
      </c>
      <c r="U22" s="87">
        <f t="shared" si="0"/>
        <v>4522000</v>
      </c>
      <c r="V22" s="87">
        <v>27</v>
      </c>
      <c r="W22" s="269">
        <f t="shared" si="1"/>
        <v>2241000</v>
      </c>
      <c r="X22" s="47">
        <f t="shared" si="2"/>
        <v>460</v>
      </c>
      <c r="Y22" s="31">
        <f t="shared" si="3"/>
        <v>48152000</v>
      </c>
      <c r="Z22" s="73"/>
      <c r="AD22" s="73"/>
      <c r="AF22" s="73"/>
      <c r="AI22" s="73"/>
    </row>
    <row r="23" spans="1:35" s="65" customFormat="1" x14ac:dyDescent="0.2">
      <c r="A23" s="60">
        <v>5401</v>
      </c>
      <c r="B23" s="230" t="s">
        <v>467</v>
      </c>
      <c r="C23" s="61" t="s">
        <v>53</v>
      </c>
      <c r="D23" s="85">
        <v>352</v>
      </c>
      <c r="E23" s="90">
        <f t="shared" si="4"/>
        <v>41888000</v>
      </c>
      <c r="F23" s="85">
        <v>602</v>
      </c>
      <c r="G23" s="44">
        <f t="shared" si="5"/>
        <v>49966000</v>
      </c>
      <c r="H23" s="91">
        <v>222</v>
      </c>
      <c r="I23" s="90">
        <f t="shared" si="6"/>
        <v>26418000</v>
      </c>
      <c r="J23" s="91">
        <v>143</v>
      </c>
      <c r="K23" s="44">
        <f t="shared" si="7"/>
        <v>11869000</v>
      </c>
      <c r="L23" s="86"/>
      <c r="M23" s="90">
        <f t="shared" si="8"/>
        <v>0</v>
      </c>
      <c r="N23" s="86"/>
      <c r="O23" s="44">
        <f t="shared" si="9"/>
        <v>0</v>
      </c>
      <c r="P23" s="86">
        <v>118</v>
      </c>
      <c r="Q23" s="90">
        <f t="shared" si="10"/>
        <v>14042000</v>
      </c>
      <c r="R23" s="86">
        <v>30</v>
      </c>
      <c r="S23" s="102">
        <f t="shared" si="11"/>
        <v>2490000</v>
      </c>
      <c r="T23" s="268">
        <v>238</v>
      </c>
      <c r="U23" s="87">
        <f t="shared" si="0"/>
        <v>28322000</v>
      </c>
      <c r="V23" s="87">
        <v>51</v>
      </c>
      <c r="W23" s="269">
        <f t="shared" si="1"/>
        <v>4233000</v>
      </c>
      <c r="X23" s="47">
        <f t="shared" si="2"/>
        <v>1756</v>
      </c>
      <c r="Y23" s="31">
        <f t="shared" si="3"/>
        <v>179228000</v>
      </c>
      <c r="Z23" s="73"/>
      <c r="AD23" s="73"/>
      <c r="AF23" s="73"/>
      <c r="AI23" s="73"/>
    </row>
    <row r="24" spans="1:35" s="65" customFormat="1" x14ac:dyDescent="0.2">
      <c r="A24" s="60">
        <v>5402</v>
      </c>
      <c r="B24" s="230" t="s">
        <v>464</v>
      </c>
      <c r="C24" s="61" t="s">
        <v>54</v>
      </c>
      <c r="D24" s="85">
        <v>89</v>
      </c>
      <c r="E24" s="90">
        <f t="shared" si="4"/>
        <v>10591000</v>
      </c>
      <c r="F24" s="85">
        <v>79</v>
      </c>
      <c r="G24" s="44">
        <f t="shared" si="5"/>
        <v>6557000</v>
      </c>
      <c r="H24" s="91"/>
      <c r="I24" s="90">
        <f t="shared" si="6"/>
        <v>0</v>
      </c>
      <c r="J24" s="91"/>
      <c r="K24" s="44">
        <f t="shared" si="7"/>
        <v>0</v>
      </c>
      <c r="L24" s="86"/>
      <c r="M24" s="90">
        <f t="shared" si="8"/>
        <v>0</v>
      </c>
      <c r="N24" s="86"/>
      <c r="O24" s="44">
        <f t="shared" si="9"/>
        <v>0</v>
      </c>
      <c r="P24" s="86">
        <v>31</v>
      </c>
      <c r="Q24" s="90">
        <f t="shared" si="10"/>
        <v>3689000</v>
      </c>
      <c r="R24" s="86">
        <v>10</v>
      </c>
      <c r="S24" s="102">
        <f t="shared" si="11"/>
        <v>830000</v>
      </c>
      <c r="T24" s="268">
        <v>44</v>
      </c>
      <c r="U24" s="87">
        <f t="shared" si="0"/>
        <v>5236000</v>
      </c>
      <c r="V24" s="87">
        <v>64</v>
      </c>
      <c r="W24" s="269">
        <f t="shared" si="1"/>
        <v>5312000</v>
      </c>
      <c r="X24" s="47">
        <f t="shared" si="2"/>
        <v>317</v>
      </c>
      <c r="Y24" s="31">
        <f t="shared" si="3"/>
        <v>32215000</v>
      </c>
      <c r="Z24" s="73"/>
      <c r="AD24" s="73"/>
      <c r="AF24" s="73"/>
      <c r="AI24" s="73"/>
    </row>
    <row r="25" spans="1:35" s="65" customFormat="1" x14ac:dyDescent="0.2">
      <c r="A25" s="60">
        <v>5403</v>
      </c>
      <c r="B25" s="230" t="s">
        <v>463</v>
      </c>
      <c r="C25" s="61" t="s">
        <v>55</v>
      </c>
      <c r="D25" s="85">
        <v>266</v>
      </c>
      <c r="E25" s="90">
        <f t="shared" si="4"/>
        <v>31654000</v>
      </c>
      <c r="F25" s="85">
        <v>155</v>
      </c>
      <c r="G25" s="44">
        <f t="shared" si="5"/>
        <v>12865000</v>
      </c>
      <c r="H25" s="91">
        <v>80</v>
      </c>
      <c r="I25" s="90">
        <f t="shared" si="6"/>
        <v>9520000</v>
      </c>
      <c r="J25" s="91">
        <v>65</v>
      </c>
      <c r="K25" s="44">
        <f t="shared" si="7"/>
        <v>5395000</v>
      </c>
      <c r="L25" s="86"/>
      <c r="M25" s="90">
        <f t="shared" si="8"/>
        <v>0</v>
      </c>
      <c r="N25" s="86"/>
      <c r="O25" s="44">
        <f t="shared" si="9"/>
        <v>0</v>
      </c>
      <c r="P25" s="86">
        <v>50</v>
      </c>
      <c r="Q25" s="90">
        <f t="shared" si="10"/>
        <v>5950000</v>
      </c>
      <c r="R25" s="86">
        <v>6</v>
      </c>
      <c r="S25" s="102">
        <f t="shared" si="11"/>
        <v>498000</v>
      </c>
      <c r="T25" s="268"/>
      <c r="U25" s="87">
        <f t="shared" si="0"/>
        <v>0</v>
      </c>
      <c r="V25" s="87"/>
      <c r="W25" s="269">
        <f t="shared" si="1"/>
        <v>0</v>
      </c>
      <c r="X25" s="47">
        <f t="shared" si="2"/>
        <v>622</v>
      </c>
      <c r="Y25" s="31">
        <f t="shared" si="3"/>
        <v>65882000</v>
      </c>
      <c r="Z25" s="73"/>
      <c r="AD25" s="73"/>
      <c r="AF25" s="73"/>
      <c r="AI25" s="73"/>
    </row>
    <row r="26" spans="1:35" s="65" customFormat="1" x14ac:dyDescent="0.2">
      <c r="A26" s="60">
        <v>5404</v>
      </c>
      <c r="B26" s="230" t="s">
        <v>459</v>
      </c>
      <c r="C26" s="61" t="s">
        <v>56</v>
      </c>
      <c r="D26" s="85">
        <v>68</v>
      </c>
      <c r="E26" s="90">
        <f t="shared" si="4"/>
        <v>8092000</v>
      </c>
      <c r="F26" s="85">
        <v>57</v>
      </c>
      <c r="G26" s="44">
        <f t="shared" si="5"/>
        <v>4731000</v>
      </c>
      <c r="H26" s="91">
        <v>33</v>
      </c>
      <c r="I26" s="90">
        <f t="shared" si="6"/>
        <v>3927000</v>
      </c>
      <c r="J26" s="91">
        <v>53</v>
      </c>
      <c r="K26" s="44">
        <f t="shared" si="7"/>
        <v>4399000</v>
      </c>
      <c r="L26" s="86"/>
      <c r="M26" s="90">
        <f t="shared" si="8"/>
        <v>0</v>
      </c>
      <c r="N26" s="86"/>
      <c r="O26" s="44">
        <f t="shared" si="9"/>
        <v>0</v>
      </c>
      <c r="P26" s="86">
        <v>11</v>
      </c>
      <c r="Q26" s="90">
        <f t="shared" si="10"/>
        <v>1309000</v>
      </c>
      <c r="R26" s="86">
        <v>2</v>
      </c>
      <c r="S26" s="102">
        <f t="shared" si="11"/>
        <v>166000</v>
      </c>
      <c r="T26" s="268">
        <v>94</v>
      </c>
      <c r="U26" s="87">
        <f t="shared" si="0"/>
        <v>11186000</v>
      </c>
      <c r="V26" s="87">
        <v>18</v>
      </c>
      <c r="W26" s="269">
        <f t="shared" si="1"/>
        <v>1494000</v>
      </c>
      <c r="X26" s="47">
        <f t="shared" si="2"/>
        <v>336</v>
      </c>
      <c r="Y26" s="31">
        <f t="shared" si="3"/>
        <v>35304000</v>
      </c>
      <c r="Z26" s="73"/>
      <c r="AD26" s="73"/>
      <c r="AF26" s="73"/>
      <c r="AI26" s="73"/>
    </row>
    <row r="27" spans="1:35" s="65" customFormat="1" x14ac:dyDescent="0.2">
      <c r="A27" s="60">
        <v>5405</v>
      </c>
      <c r="B27" s="230" t="s">
        <v>470</v>
      </c>
      <c r="C27" s="61" t="s">
        <v>57</v>
      </c>
      <c r="D27" s="85">
        <v>115</v>
      </c>
      <c r="E27" s="90">
        <f t="shared" si="4"/>
        <v>13685000</v>
      </c>
      <c r="F27" s="85">
        <v>89</v>
      </c>
      <c r="G27" s="44">
        <f t="shared" si="5"/>
        <v>7387000</v>
      </c>
      <c r="H27" s="91">
        <v>68</v>
      </c>
      <c r="I27" s="90">
        <f t="shared" si="6"/>
        <v>8092000</v>
      </c>
      <c r="J27" s="91">
        <v>45</v>
      </c>
      <c r="K27" s="44">
        <f t="shared" si="7"/>
        <v>3735000</v>
      </c>
      <c r="L27" s="86"/>
      <c r="M27" s="90">
        <f t="shared" si="8"/>
        <v>0</v>
      </c>
      <c r="N27" s="86"/>
      <c r="O27" s="44">
        <f t="shared" si="9"/>
        <v>0</v>
      </c>
      <c r="P27" s="86">
        <v>17</v>
      </c>
      <c r="Q27" s="90">
        <f t="shared" si="10"/>
        <v>2023000</v>
      </c>
      <c r="R27" s="86">
        <v>6</v>
      </c>
      <c r="S27" s="102">
        <f t="shared" si="11"/>
        <v>498000</v>
      </c>
      <c r="T27" s="268">
        <v>97</v>
      </c>
      <c r="U27" s="87">
        <f t="shared" si="0"/>
        <v>11543000</v>
      </c>
      <c r="V27" s="87">
        <v>29</v>
      </c>
      <c r="W27" s="269">
        <f t="shared" si="1"/>
        <v>2407000</v>
      </c>
      <c r="X27" s="47">
        <f t="shared" si="2"/>
        <v>466</v>
      </c>
      <c r="Y27" s="31">
        <f t="shared" si="3"/>
        <v>49370000</v>
      </c>
      <c r="Z27" s="73"/>
      <c r="AD27" s="73"/>
      <c r="AF27" s="73"/>
      <c r="AI27" s="73"/>
    </row>
    <row r="28" spans="1:35" s="65" customFormat="1" x14ac:dyDescent="0.2">
      <c r="A28" s="60">
        <v>5406</v>
      </c>
      <c r="B28" s="230" t="s">
        <v>468</v>
      </c>
      <c r="C28" s="61" t="s">
        <v>58</v>
      </c>
      <c r="D28" s="85">
        <v>86</v>
      </c>
      <c r="E28" s="90">
        <f t="shared" si="4"/>
        <v>10234000</v>
      </c>
      <c r="F28" s="85">
        <v>91</v>
      </c>
      <c r="G28" s="44">
        <f t="shared" si="5"/>
        <v>7553000</v>
      </c>
      <c r="H28" s="91">
        <v>79</v>
      </c>
      <c r="I28" s="90">
        <f t="shared" si="6"/>
        <v>9401000</v>
      </c>
      <c r="J28" s="91">
        <v>29</v>
      </c>
      <c r="K28" s="44">
        <f t="shared" si="7"/>
        <v>2407000</v>
      </c>
      <c r="L28" s="86"/>
      <c r="M28" s="90">
        <f t="shared" si="8"/>
        <v>0</v>
      </c>
      <c r="N28" s="86"/>
      <c r="O28" s="44">
        <f t="shared" si="9"/>
        <v>0</v>
      </c>
      <c r="P28" s="86">
        <v>27</v>
      </c>
      <c r="Q28" s="90">
        <f t="shared" si="10"/>
        <v>3213000</v>
      </c>
      <c r="R28" s="86">
        <v>4</v>
      </c>
      <c r="S28" s="102">
        <f t="shared" si="11"/>
        <v>332000</v>
      </c>
      <c r="T28" s="268">
        <v>143</v>
      </c>
      <c r="U28" s="87">
        <f t="shared" si="0"/>
        <v>17017000</v>
      </c>
      <c r="V28" s="87">
        <v>34</v>
      </c>
      <c r="W28" s="269">
        <f t="shared" si="1"/>
        <v>2822000</v>
      </c>
      <c r="X28" s="47">
        <f t="shared" si="2"/>
        <v>493</v>
      </c>
      <c r="Y28" s="31">
        <f t="shared" si="3"/>
        <v>52979000</v>
      </c>
      <c r="Z28" s="73"/>
      <c r="AD28" s="73"/>
      <c r="AF28" s="73"/>
      <c r="AI28" s="73"/>
    </row>
    <row r="29" spans="1:35" s="65" customFormat="1" x14ac:dyDescent="0.2">
      <c r="A29" s="60">
        <v>5501</v>
      </c>
      <c r="B29" s="230" t="s">
        <v>460</v>
      </c>
      <c r="C29" s="61" t="s">
        <v>59</v>
      </c>
      <c r="D29" s="85">
        <v>569</v>
      </c>
      <c r="E29" s="90">
        <f t="shared" si="4"/>
        <v>67711000</v>
      </c>
      <c r="F29" s="85">
        <v>423</v>
      </c>
      <c r="G29" s="44">
        <f t="shared" si="5"/>
        <v>35109000</v>
      </c>
      <c r="H29" s="91">
        <v>319</v>
      </c>
      <c r="I29" s="90">
        <f t="shared" si="6"/>
        <v>37961000</v>
      </c>
      <c r="J29" s="91">
        <v>169</v>
      </c>
      <c r="K29" s="44">
        <f t="shared" si="7"/>
        <v>14027000</v>
      </c>
      <c r="L29" s="86"/>
      <c r="M29" s="90">
        <f t="shared" si="8"/>
        <v>0</v>
      </c>
      <c r="N29" s="86"/>
      <c r="O29" s="44">
        <f t="shared" si="9"/>
        <v>0</v>
      </c>
      <c r="P29" s="86">
        <v>119</v>
      </c>
      <c r="Q29" s="90">
        <f t="shared" si="10"/>
        <v>14161000</v>
      </c>
      <c r="R29" s="86">
        <v>37</v>
      </c>
      <c r="S29" s="102">
        <f t="shared" si="11"/>
        <v>3071000</v>
      </c>
      <c r="T29" s="268">
        <v>136</v>
      </c>
      <c r="U29" s="87">
        <f t="shared" si="0"/>
        <v>16184000</v>
      </c>
      <c r="V29" s="87">
        <v>40</v>
      </c>
      <c r="W29" s="269">
        <f t="shared" si="1"/>
        <v>3320000</v>
      </c>
      <c r="X29" s="47">
        <f t="shared" si="2"/>
        <v>1812</v>
      </c>
      <c r="Y29" s="31">
        <f t="shared" si="3"/>
        <v>191544000</v>
      </c>
      <c r="Z29" s="73"/>
      <c r="AD29" s="73"/>
      <c r="AF29" s="73"/>
      <c r="AI29" s="73"/>
    </row>
    <row r="30" spans="1:35" s="65" customFormat="1" x14ac:dyDescent="0.2">
      <c r="A30" s="60">
        <v>5502</v>
      </c>
      <c r="B30" s="230" t="s">
        <v>466</v>
      </c>
      <c r="C30" s="61" t="s">
        <v>60</v>
      </c>
      <c r="D30" s="85">
        <v>109</v>
      </c>
      <c r="E30" s="90">
        <f t="shared" si="4"/>
        <v>12971000</v>
      </c>
      <c r="F30" s="85">
        <v>109</v>
      </c>
      <c r="G30" s="44">
        <f t="shared" si="5"/>
        <v>9047000</v>
      </c>
      <c r="H30" s="91">
        <v>73</v>
      </c>
      <c r="I30" s="90">
        <f t="shared" si="6"/>
        <v>8687000</v>
      </c>
      <c r="J30" s="91">
        <v>61</v>
      </c>
      <c r="K30" s="44">
        <f t="shared" si="7"/>
        <v>5063000</v>
      </c>
      <c r="L30" s="86"/>
      <c r="M30" s="90">
        <f t="shared" si="8"/>
        <v>0</v>
      </c>
      <c r="N30" s="86"/>
      <c r="O30" s="44">
        <f t="shared" si="9"/>
        <v>0</v>
      </c>
      <c r="P30" s="86">
        <v>18</v>
      </c>
      <c r="Q30" s="90">
        <f t="shared" si="10"/>
        <v>2142000</v>
      </c>
      <c r="R30" s="86">
        <v>0</v>
      </c>
      <c r="S30" s="102">
        <f t="shared" si="11"/>
        <v>0</v>
      </c>
      <c r="T30" s="268">
        <v>39</v>
      </c>
      <c r="U30" s="87">
        <f t="shared" si="0"/>
        <v>4641000</v>
      </c>
      <c r="V30" s="87">
        <v>27</v>
      </c>
      <c r="W30" s="269">
        <f t="shared" si="1"/>
        <v>2241000</v>
      </c>
      <c r="X30" s="47">
        <f t="shared" si="2"/>
        <v>436</v>
      </c>
      <c r="Y30" s="31">
        <f t="shared" si="3"/>
        <v>44792000</v>
      </c>
      <c r="Z30" s="73"/>
      <c r="AD30" s="73"/>
      <c r="AF30" s="73"/>
      <c r="AI30" s="73"/>
    </row>
    <row r="31" spans="1:35" s="65" customFormat="1" x14ac:dyDescent="0.2">
      <c r="A31" s="60">
        <v>5503</v>
      </c>
      <c r="B31" s="230" t="s">
        <v>462</v>
      </c>
      <c r="C31" s="61" t="s">
        <v>61</v>
      </c>
      <c r="D31" s="85">
        <v>132</v>
      </c>
      <c r="E31" s="90">
        <f t="shared" si="4"/>
        <v>15708000</v>
      </c>
      <c r="F31" s="85">
        <v>140</v>
      </c>
      <c r="G31" s="44">
        <f t="shared" si="5"/>
        <v>11620000</v>
      </c>
      <c r="H31" s="91">
        <v>63</v>
      </c>
      <c r="I31" s="90">
        <f t="shared" si="6"/>
        <v>7497000</v>
      </c>
      <c r="J31" s="91">
        <v>49</v>
      </c>
      <c r="K31" s="44">
        <f t="shared" si="7"/>
        <v>4067000</v>
      </c>
      <c r="L31" s="86"/>
      <c r="M31" s="90">
        <f t="shared" si="8"/>
        <v>0</v>
      </c>
      <c r="N31" s="86"/>
      <c r="O31" s="44">
        <f t="shared" si="9"/>
        <v>0</v>
      </c>
      <c r="P31" s="91">
        <v>60</v>
      </c>
      <c r="Q31" s="90">
        <f t="shared" si="10"/>
        <v>7140000</v>
      </c>
      <c r="R31" s="91">
        <v>10</v>
      </c>
      <c r="S31" s="102">
        <f t="shared" si="11"/>
        <v>830000</v>
      </c>
      <c r="T31" s="268">
        <v>47</v>
      </c>
      <c r="U31" s="87">
        <f t="shared" si="0"/>
        <v>5593000</v>
      </c>
      <c r="V31" s="87">
        <v>19</v>
      </c>
      <c r="W31" s="269">
        <f t="shared" si="1"/>
        <v>1577000</v>
      </c>
      <c r="X31" s="47">
        <f t="shared" si="2"/>
        <v>520</v>
      </c>
      <c r="Y31" s="31">
        <f t="shared" si="3"/>
        <v>54032000</v>
      </c>
      <c r="Z31" s="73"/>
      <c r="AD31" s="73"/>
      <c r="AF31" s="73"/>
      <c r="AI31" s="73"/>
    </row>
    <row r="32" spans="1:35" s="65" customFormat="1" x14ac:dyDescent="0.2">
      <c r="A32" s="60">
        <v>5504</v>
      </c>
      <c r="B32" s="230" t="s">
        <v>461</v>
      </c>
      <c r="C32" s="61" t="s">
        <v>62</v>
      </c>
      <c r="D32" s="85">
        <v>242</v>
      </c>
      <c r="E32" s="90">
        <f t="shared" si="4"/>
        <v>28798000</v>
      </c>
      <c r="F32" s="85">
        <v>187</v>
      </c>
      <c r="G32" s="44">
        <f t="shared" si="5"/>
        <v>15521000</v>
      </c>
      <c r="H32" s="91">
        <v>172</v>
      </c>
      <c r="I32" s="90">
        <f t="shared" si="6"/>
        <v>20468000</v>
      </c>
      <c r="J32" s="91">
        <v>64</v>
      </c>
      <c r="K32" s="44">
        <f t="shared" si="7"/>
        <v>5312000</v>
      </c>
      <c r="L32" s="86"/>
      <c r="M32" s="90">
        <f t="shared" si="8"/>
        <v>0</v>
      </c>
      <c r="N32" s="86"/>
      <c r="O32" s="44">
        <f t="shared" si="9"/>
        <v>0</v>
      </c>
      <c r="P32" s="86">
        <v>83</v>
      </c>
      <c r="Q32" s="90">
        <f t="shared" si="10"/>
        <v>9877000</v>
      </c>
      <c r="R32" s="86">
        <v>19</v>
      </c>
      <c r="S32" s="102">
        <f t="shared" si="11"/>
        <v>1577000</v>
      </c>
      <c r="T32" s="268">
        <v>111</v>
      </c>
      <c r="U32" s="87">
        <f t="shared" si="0"/>
        <v>13209000</v>
      </c>
      <c r="V32" s="87">
        <v>38</v>
      </c>
      <c r="W32" s="269">
        <f t="shared" si="1"/>
        <v>3154000</v>
      </c>
      <c r="X32" s="47">
        <f t="shared" si="2"/>
        <v>916</v>
      </c>
      <c r="Y32" s="31">
        <f t="shared" si="3"/>
        <v>97916000</v>
      </c>
      <c r="Z32" s="73"/>
      <c r="AD32" s="73"/>
      <c r="AF32" s="73"/>
      <c r="AI32" s="73"/>
    </row>
    <row r="33" spans="1:35" s="65" customFormat="1" x14ac:dyDescent="0.2">
      <c r="A33" s="60">
        <v>5505</v>
      </c>
      <c r="B33" s="230" t="s">
        <v>465</v>
      </c>
      <c r="C33" s="61" t="s">
        <v>63</v>
      </c>
      <c r="D33" s="85">
        <v>38</v>
      </c>
      <c r="E33" s="90">
        <f t="shared" si="4"/>
        <v>4522000</v>
      </c>
      <c r="F33" s="85">
        <v>76</v>
      </c>
      <c r="G33" s="44">
        <f t="shared" si="5"/>
        <v>6308000</v>
      </c>
      <c r="H33" s="91">
        <v>37</v>
      </c>
      <c r="I33" s="90">
        <f t="shared" si="6"/>
        <v>4403000</v>
      </c>
      <c r="J33" s="91">
        <v>27</v>
      </c>
      <c r="K33" s="44">
        <f t="shared" si="7"/>
        <v>2241000</v>
      </c>
      <c r="L33" s="86"/>
      <c r="M33" s="90">
        <f t="shared" si="8"/>
        <v>0</v>
      </c>
      <c r="N33" s="86"/>
      <c r="O33" s="44">
        <f t="shared" si="9"/>
        <v>0</v>
      </c>
      <c r="P33" s="91">
        <v>23</v>
      </c>
      <c r="Q33" s="90">
        <f t="shared" si="10"/>
        <v>2737000</v>
      </c>
      <c r="R33" s="91">
        <v>8</v>
      </c>
      <c r="S33" s="102">
        <f t="shared" si="11"/>
        <v>664000</v>
      </c>
      <c r="T33" s="268">
        <v>39</v>
      </c>
      <c r="U33" s="87">
        <f t="shared" si="0"/>
        <v>4641000</v>
      </c>
      <c r="V33" s="87">
        <v>11</v>
      </c>
      <c r="W33" s="269">
        <f t="shared" si="1"/>
        <v>913000</v>
      </c>
      <c r="X33" s="47">
        <f t="shared" si="2"/>
        <v>259</v>
      </c>
      <c r="Y33" s="31">
        <f t="shared" si="3"/>
        <v>26429000</v>
      </c>
      <c r="Z33" s="73"/>
      <c r="AD33" s="73"/>
      <c r="AF33" s="73"/>
      <c r="AI33" s="73"/>
    </row>
    <row r="34" spans="1:35" s="65" customFormat="1" x14ac:dyDescent="0.2">
      <c r="A34" s="60">
        <v>5506</v>
      </c>
      <c r="B34" s="230" t="s">
        <v>479</v>
      </c>
      <c r="C34" s="61" t="s">
        <v>64</v>
      </c>
      <c r="D34" s="85">
        <v>354</v>
      </c>
      <c r="E34" s="90">
        <f t="shared" si="4"/>
        <v>42126000</v>
      </c>
      <c r="F34" s="85">
        <v>192</v>
      </c>
      <c r="G34" s="44">
        <f t="shared" si="5"/>
        <v>15936000</v>
      </c>
      <c r="H34" s="133"/>
      <c r="I34" s="90">
        <f t="shared" si="6"/>
        <v>0</v>
      </c>
      <c r="J34" s="133"/>
      <c r="K34" s="44">
        <f t="shared" si="7"/>
        <v>0</v>
      </c>
      <c r="L34" s="86"/>
      <c r="M34" s="90">
        <f t="shared" si="8"/>
        <v>0</v>
      </c>
      <c r="N34" s="86"/>
      <c r="O34" s="44">
        <f t="shared" si="9"/>
        <v>0</v>
      </c>
      <c r="P34" s="86">
        <v>27</v>
      </c>
      <c r="Q34" s="90">
        <f t="shared" si="10"/>
        <v>3213000</v>
      </c>
      <c r="R34" s="86">
        <v>7</v>
      </c>
      <c r="S34" s="102">
        <f t="shared" si="11"/>
        <v>581000</v>
      </c>
      <c r="T34" s="268">
        <v>67</v>
      </c>
      <c r="U34" s="87">
        <f t="shared" si="0"/>
        <v>7973000</v>
      </c>
      <c r="V34" s="87">
        <v>31</v>
      </c>
      <c r="W34" s="269">
        <f t="shared" si="1"/>
        <v>2573000</v>
      </c>
      <c r="X34" s="47">
        <f t="shared" si="2"/>
        <v>678</v>
      </c>
      <c r="Y34" s="31">
        <f t="shared" si="3"/>
        <v>72402000</v>
      </c>
      <c r="Z34" s="73"/>
      <c r="AD34" s="73"/>
      <c r="AF34" s="73"/>
      <c r="AI34" s="73"/>
    </row>
    <row r="35" spans="1:35" s="65" customFormat="1" x14ac:dyDescent="0.2">
      <c r="A35" s="60">
        <v>5507</v>
      </c>
      <c r="B35" s="230" t="s">
        <v>469</v>
      </c>
      <c r="C35" s="61" t="s">
        <v>65</v>
      </c>
      <c r="D35" s="85">
        <v>144</v>
      </c>
      <c r="E35" s="90">
        <f t="shared" si="4"/>
        <v>17136000</v>
      </c>
      <c r="F35" s="85">
        <v>115</v>
      </c>
      <c r="G35" s="44">
        <f t="shared" si="5"/>
        <v>9545000</v>
      </c>
      <c r="H35" s="91">
        <v>58</v>
      </c>
      <c r="I35" s="90">
        <f t="shared" si="6"/>
        <v>6902000</v>
      </c>
      <c r="J35" s="91">
        <v>44</v>
      </c>
      <c r="K35" s="44">
        <f t="shared" si="7"/>
        <v>3652000</v>
      </c>
      <c r="L35" s="86"/>
      <c r="M35" s="90">
        <f t="shared" si="8"/>
        <v>0</v>
      </c>
      <c r="N35" s="86"/>
      <c r="O35" s="44">
        <f t="shared" si="9"/>
        <v>0</v>
      </c>
      <c r="P35" s="86">
        <v>17</v>
      </c>
      <c r="Q35" s="90">
        <f t="shared" si="10"/>
        <v>2023000</v>
      </c>
      <c r="R35" s="86">
        <v>4</v>
      </c>
      <c r="S35" s="102">
        <f t="shared" si="11"/>
        <v>332000</v>
      </c>
      <c r="T35" s="268">
        <v>40</v>
      </c>
      <c r="U35" s="87">
        <f t="shared" si="0"/>
        <v>4760000</v>
      </c>
      <c r="V35" s="87">
        <v>20</v>
      </c>
      <c r="W35" s="269">
        <f t="shared" si="1"/>
        <v>1660000</v>
      </c>
      <c r="X35" s="47">
        <f t="shared" si="2"/>
        <v>442</v>
      </c>
      <c r="Y35" s="31">
        <f t="shared" si="3"/>
        <v>46010000</v>
      </c>
      <c r="Z35" s="73"/>
      <c r="AD35" s="73"/>
      <c r="AF35" s="73"/>
      <c r="AI35" s="73"/>
    </row>
    <row r="36" spans="1:35" s="65" customFormat="1" x14ac:dyDescent="0.2">
      <c r="A36" s="60">
        <v>5601</v>
      </c>
      <c r="B36" s="230" t="s">
        <v>472</v>
      </c>
      <c r="C36" s="61" t="s">
        <v>66</v>
      </c>
      <c r="D36" s="85">
        <v>806</v>
      </c>
      <c r="E36" s="90">
        <f t="shared" si="4"/>
        <v>95914000</v>
      </c>
      <c r="F36" s="85">
        <v>489</v>
      </c>
      <c r="G36" s="44">
        <f t="shared" si="5"/>
        <v>40587000</v>
      </c>
      <c r="H36" s="91">
        <v>129</v>
      </c>
      <c r="I36" s="90">
        <f t="shared" si="6"/>
        <v>15351000</v>
      </c>
      <c r="J36" s="91">
        <v>59</v>
      </c>
      <c r="K36" s="44">
        <f t="shared" si="7"/>
        <v>4897000</v>
      </c>
      <c r="L36" s="91">
        <v>12</v>
      </c>
      <c r="M36" s="90">
        <f t="shared" si="8"/>
        <v>1428000</v>
      </c>
      <c r="N36" s="91">
        <v>1</v>
      </c>
      <c r="O36" s="44">
        <f t="shared" si="9"/>
        <v>83000</v>
      </c>
      <c r="P36" s="86">
        <v>132</v>
      </c>
      <c r="Q36" s="90">
        <f t="shared" si="10"/>
        <v>15708000</v>
      </c>
      <c r="R36" s="86">
        <v>25</v>
      </c>
      <c r="S36" s="102">
        <f t="shared" si="11"/>
        <v>2075000</v>
      </c>
      <c r="T36" s="268">
        <v>144</v>
      </c>
      <c r="U36" s="87">
        <f t="shared" si="0"/>
        <v>17136000</v>
      </c>
      <c r="V36" s="87">
        <v>42</v>
      </c>
      <c r="W36" s="269">
        <f t="shared" si="1"/>
        <v>3486000</v>
      </c>
      <c r="X36" s="47">
        <f t="shared" si="2"/>
        <v>1839</v>
      </c>
      <c r="Y36" s="31">
        <f t="shared" si="3"/>
        <v>196665000</v>
      </c>
      <c r="Z36" s="73"/>
      <c r="AD36" s="73"/>
      <c r="AF36" s="73"/>
      <c r="AI36" s="73"/>
    </row>
    <row r="37" spans="1:35" s="65" customFormat="1" x14ac:dyDescent="0.2">
      <c r="A37" s="60">
        <v>5602</v>
      </c>
      <c r="B37" s="230" t="s">
        <v>476</v>
      </c>
      <c r="C37" s="61" t="s">
        <v>67</v>
      </c>
      <c r="D37" s="85">
        <v>109</v>
      </c>
      <c r="E37" s="90">
        <f t="shared" si="4"/>
        <v>12971000</v>
      </c>
      <c r="F37" s="85">
        <v>95</v>
      </c>
      <c r="G37" s="44">
        <f t="shared" si="5"/>
        <v>7885000</v>
      </c>
      <c r="H37" s="91">
        <v>30</v>
      </c>
      <c r="I37" s="90">
        <f t="shared" si="6"/>
        <v>3570000</v>
      </c>
      <c r="J37" s="91">
        <v>22</v>
      </c>
      <c r="K37" s="44">
        <f t="shared" si="7"/>
        <v>1826000</v>
      </c>
      <c r="L37" s="86">
        <v>38</v>
      </c>
      <c r="M37" s="90">
        <f t="shared" si="8"/>
        <v>4522000</v>
      </c>
      <c r="N37" s="86">
        <v>2</v>
      </c>
      <c r="O37" s="44">
        <f t="shared" si="9"/>
        <v>166000</v>
      </c>
      <c r="P37" s="86">
        <v>19</v>
      </c>
      <c r="Q37" s="90">
        <f t="shared" si="10"/>
        <v>2261000</v>
      </c>
      <c r="R37" s="86">
        <v>5</v>
      </c>
      <c r="S37" s="102">
        <f t="shared" si="11"/>
        <v>415000</v>
      </c>
      <c r="T37" s="268">
        <v>32</v>
      </c>
      <c r="U37" s="87">
        <f t="shared" si="0"/>
        <v>3808000</v>
      </c>
      <c r="V37" s="87">
        <v>15</v>
      </c>
      <c r="W37" s="269">
        <f t="shared" si="1"/>
        <v>1245000</v>
      </c>
      <c r="X37" s="47">
        <f t="shared" si="2"/>
        <v>367</v>
      </c>
      <c r="Y37" s="31">
        <f t="shared" si="3"/>
        <v>38669000</v>
      </c>
      <c r="Z37" s="73"/>
      <c r="AD37" s="73"/>
      <c r="AF37" s="73"/>
      <c r="AI37" s="73"/>
    </row>
    <row r="38" spans="1:35" s="65" customFormat="1" x14ac:dyDescent="0.2">
      <c r="A38" s="60">
        <v>5603</v>
      </c>
      <c r="B38" s="230" t="s">
        <v>474</v>
      </c>
      <c r="C38" s="61" t="s">
        <v>68</v>
      </c>
      <c r="D38" s="85">
        <v>121</v>
      </c>
      <c r="E38" s="90">
        <f t="shared" si="4"/>
        <v>14399000</v>
      </c>
      <c r="F38" s="85">
        <v>139</v>
      </c>
      <c r="G38" s="44">
        <f t="shared" si="5"/>
        <v>11537000</v>
      </c>
      <c r="H38" s="91">
        <v>29</v>
      </c>
      <c r="I38" s="90">
        <f t="shared" si="6"/>
        <v>3451000</v>
      </c>
      <c r="J38" s="91">
        <v>57</v>
      </c>
      <c r="K38" s="44">
        <f t="shared" si="7"/>
        <v>4731000</v>
      </c>
      <c r="L38" s="86"/>
      <c r="M38" s="90">
        <f t="shared" si="8"/>
        <v>0</v>
      </c>
      <c r="N38" s="86"/>
      <c r="O38" s="44">
        <f t="shared" si="9"/>
        <v>0</v>
      </c>
      <c r="P38" s="86">
        <v>42</v>
      </c>
      <c r="Q38" s="90">
        <f t="shared" si="10"/>
        <v>4998000</v>
      </c>
      <c r="R38" s="86">
        <v>14</v>
      </c>
      <c r="S38" s="102">
        <f t="shared" si="11"/>
        <v>1162000</v>
      </c>
      <c r="T38" s="268">
        <v>31</v>
      </c>
      <c r="U38" s="87">
        <f t="shared" si="0"/>
        <v>3689000</v>
      </c>
      <c r="V38" s="87">
        <v>15</v>
      </c>
      <c r="W38" s="269">
        <f t="shared" si="1"/>
        <v>1245000</v>
      </c>
      <c r="X38" s="47">
        <f t="shared" si="2"/>
        <v>448</v>
      </c>
      <c r="Y38" s="31">
        <f t="shared" si="3"/>
        <v>45212000</v>
      </c>
      <c r="Z38" s="73"/>
      <c r="AD38" s="73"/>
      <c r="AF38" s="73"/>
      <c r="AI38" s="73"/>
    </row>
    <row r="39" spans="1:35" s="65" customFormat="1" x14ac:dyDescent="0.2">
      <c r="A39" s="60">
        <v>5604</v>
      </c>
      <c r="B39" s="230" t="s">
        <v>473</v>
      </c>
      <c r="C39" s="61" t="s">
        <v>69</v>
      </c>
      <c r="D39" s="85">
        <v>165</v>
      </c>
      <c r="E39" s="90">
        <f t="shared" si="4"/>
        <v>19635000</v>
      </c>
      <c r="F39" s="85">
        <v>122</v>
      </c>
      <c r="G39" s="44">
        <f t="shared" si="5"/>
        <v>10126000</v>
      </c>
      <c r="H39" s="91">
        <v>57</v>
      </c>
      <c r="I39" s="90">
        <f t="shared" si="6"/>
        <v>6783000</v>
      </c>
      <c r="J39" s="91">
        <v>37</v>
      </c>
      <c r="K39" s="44">
        <f t="shared" si="7"/>
        <v>3071000</v>
      </c>
      <c r="L39" s="86"/>
      <c r="M39" s="90">
        <f t="shared" si="8"/>
        <v>0</v>
      </c>
      <c r="N39" s="86"/>
      <c r="O39" s="44">
        <f t="shared" si="9"/>
        <v>0</v>
      </c>
      <c r="P39" s="91">
        <v>34</v>
      </c>
      <c r="Q39" s="90">
        <f t="shared" si="10"/>
        <v>4046000</v>
      </c>
      <c r="R39" s="91">
        <v>0</v>
      </c>
      <c r="S39" s="102">
        <f t="shared" si="11"/>
        <v>0</v>
      </c>
      <c r="T39" s="268">
        <v>41</v>
      </c>
      <c r="U39" s="87">
        <f t="shared" si="0"/>
        <v>4879000</v>
      </c>
      <c r="V39" s="87">
        <v>18</v>
      </c>
      <c r="W39" s="269">
        <f t="shared" si="1"/>
        <v>1494000</v>
      </c>
      <c r="X39" s="47">
        <f t="shared" si="2"/>
        <v>474</v>
      </c>
      <c r="Y39" s="31">
        <f t="shared" si="3"/>
        <v>50034000</v>
      </c>
      <c r="Z39" s="73"/>
      <c r="AD39" s="73"/>
      <c r="AF39" s="73"/>
      <c r="AI39" s="73"/>
    </row>
    <row r="40" spans="1:35" s="65" customFormat="1" x14ac:dyDescent="0.2">
      <c r="A40" s="60">
        <v>5605</v>
      </c>
      <c r="B40" s="230" t="s">
        <v>477</v>
      </c>
      <c r="C40" s="61" t="s">
        <v>70</v>
      </c>
      <c r="D40" s="85">
        <v>75</v>
      </c>
      <c r="E40" s="90">
        <f t="shared" si="4"/>
        <v>8925000</v>
      </c>
      <c r="F40" s="85">
        <v>94</v>
      </c>
      <c r="G40" s="44">
        <f t="shared" si="5"/>
        <v>7802000</v>
      </c>
      <c r="H40" s="91">
        <v>64</v>
      </c>
      <c r="I40" s="90">
        <f t="shared" si="6"/>
        <v>7616000</v>
      </c>
      <c r="J40" s="91">
        <v>44</v>
      </c>
      <c r="K40" s="44">
        <f t="shared" si="7"/>
        <v>3652000</v>
      </c>
      <c r="L40" s="86"/>
      <c r="M40" s="90">
        <f t="shared" si="8"/>
        <v>0</v>
      </c>
      <c r="N40" s="86"/>
      <c r="O40" s="44">
        <f t="shared" si="9"/>
        <v>0</v>
      </c>
      <c r="P40" s="86">
        <v>30</v>
      </c>
      <c r="Q40" s="90">
        <f t="shared" si="10"/>
        <v>3570000</v>
      </c>
      <c r="R40" s="86">
        <v>7</v>
      </c>
      <c r="S40" s="102">
        <f t="shared" si="11"/>
        <v>581000</v>
      </c>
      <c r="T40" s="268">
        <v>89</v>
      </c>
      <c r="U40" s="87">
        <f t="shared" si="0"/>
        <v>10591000</v>
      </c>
      <c r="V40" s="87">
        <v>19</v>
      </c>
      <c r="W40" s="269">
        <f t="shared" si="1"/>
        <v>1577000</v>
      </c>
      <c r="X40" s="47">
        <f t="shared" si="2"/>
        <v>422</v>
      </c>
      <c r="Y40" s="31">
        <f t="shared" si="3"/>
        <v>44314000</v>
      </c>
      <c r="Z40" s="73"/>
      <c r="AD40" s="73"/>
      <c r="AF40" s="73"/>
      <c r="AI40" s="73"/>
    </row>
    <row r="41" spans="1:35" s="65" customFormat="1" x14ac:dyDescent="0.2">
      <c r="A41" s="60">
        <v>5606</v>
      </c>
      <c r="B41" s="230" t="s">
        <v>475</v>
      </c>
      <c r="C41" s="61" t="s">
        <v>71</v>
      </c>
      <c r="D41" s="85">
        <v>207</v>
      </c>
      <c r="E41" s="90">
        <f t="shared" si="4"/>
        <v>24633000</v>
      </c>
      <c r="F41" s="85">
        <v>191</v>
      </c>
      <c r="G41" s="44">
        <f t="shared" si="5"/>
        <v>15853000</v>
      </c>
      <c r="H41" s="133"/>
      <c r="I41" s="90">
        <f t="shared" si="6"/>
        <v>0</v>
      </c>
      <c r="J41" s="133"/>
      <c r="K41" s="44">
        <f t="shared" si="7"/>
        <v>0</v>
      </c>
      <c r="L41" s="91">
        <v>85</v>
      </c>
      <c r="M41" s="90">
        <f t="shared" si="8"/>
        <v>10115000</v>
      </c>
      <c r="N41" s="91">
        <v>9</v>
      </c>
      <c r="O41" s="44">
        <f t="shared" si="9"/>
        <v>747000</v>
      </c>
      <c r="P41" s="86">
        <v>44</v>
      </c>
      <c r="Q41" s="90">
        <f t="shared" si="10"/>
        <v>5236000</v>
      </c>
      <c r="R41" s="86">
        <v>14</v>
      </c>
      <c r="S41" s="102">
        <f t="shared" si="11"/>
        <v>1162000</v>
      </c>
      <c r="T41" s="268">
        <v>74</v>
      </c>
      <c r="U41" s="87">
        <f t="shared" si="0"/>
        <v>8806000</v>
      </c>
      <c r="V41" s="87">
        <v>20</v>
      </c>
      <c r="W41" s="269">
        <f t="shared" si="1"/>
        <v>1660000</v>
      </c>
      <c r="X41" s="47">
        <f t="shared" si="2"/>
        <v>644</v>
      </c>
      <c r="Y41" s="31">
        <f t="shared" si="3"/>
        <v>68212000</v>
      </c>
      <c r="Z41" s="73"/>
      <c r="AD41" s="73"/>
      <c r="AF41" s="73"/>
      <c r="AI41" s="73"/>
    </row>
    <row r="42" spans="1:35" s="65" customFormat="1" x14ac:dyDescent="0.2">
      <c r="A42" s="60">
        <v>5701</v>
      </c>
      <c r="B42" s="230" t="s">
        <v>450</v>
      </c>
      <c r="C42" s="61" t="s">
        <v>72</v>
      </c>
      <c r="D42" s="85">
        <v>465</v>
      </c>
      <c r="E42" s="90">
        <f t="shared" si="4"/>
        <v>55335000</v>
      </c>
      <c r="F42" s="85">
        <v>328</v>
      </c>
      <c r="G42" s="44">
        <f t="shared" si="5"/>
        <v>27224000</v>
      </c>
      <c r="H42" s="91">
        <v>88</v>
      </c>
      <c r="I42" s="90">
        <f t="shared" si="6"/>
        <v>10472000</v>
      </c>
      <c r="J42" s="91">
        <v>54</v>
      </c>
      <c r="K42" s="44">
        <f t="shared" si="7"/>
        <v>4482000</v>
      </c>
      <c r="L42" s="86"/>
      <c r="M42" s="90">
        <f t="shared" si="8"/>
        <v>0</v>
      </c>
      <c r="N42" s="86"/>
      <c r="O42" s="44">
        <f t="shared" si="9"/>
        <v>0</v>
      </c>
      <c r="P42" s="86">
        <v>72</v>
      </c>
      <c r="Q42" s="90">
        <f t="shared" si="10"/>
        <v>8568000</v>
      </c>
      <c r="R42" s="86">
        <v>5</v>
      </c>
      <c r="S42" s="102">
        <f t="shared" si="11"/>
        <v>415000</v>
      </c>
      <c r="T42" s="268">
        <v>88</v>
      </c>
      <c r="U42" s="87">
        <f t="shared" si="0"/>
        <v>10472000</v>
      </c>
      <c r="V42" s="87">
        <v>46</v>
      </c>
      <c r="W42" s="269">
        <f t="shared" si="1"/>
        <v>3818000</v>
      </c>
      <c r="X42" s="47">
        <f t="shared" si="2"/>
        <v>1146</v>
      </c>
      <c r="Y42" s="31">
        <f t="shared" si="3"/>
        <v>120786000</v>
      </c>
      <c r="Z42" s="73"/>
      <c r="AD42" s="73"/>
      <c r="AF42" s="73"/>
      <c r="AI42" s="73"/>
    </row>
    <row r="43" spans="1:35" s="65" customFormat="1" x14ac:dyDescent="0.2">
      <c r="A43" s="60">
        <v>5702</v>
      </c>
      <c r="B43" s="230" t="s">
        <v>451</v>
      </c>
      <c r="C43" s="61" t="s">
        <v>73</v>
      </c>
      <c r="D43" s="85">
        <v>122</v>
      </c>
      <c r="E43" s="90">
        <f t="shared" si="4"/>
        <v>14518000</v>
      </c>
      <c r="F43" s="85">
        <v>142</v>
      </c>
      <c r="G43" s="44">
        <f t="shared" si="5"/>
        <v>11786000</v>
      </c>
      <c r="H43" s="91">
        <v>42</v>
      </c>
      <c r="I43" s="90">
        <f t="shared" si="6"/>
        <v>4998000</v>
      </c>
      <c r="J43" s="91">
        <v>44</v>
      </c>
      <c r="K43" s="44">
        <f t="shared" si="7"/>
        <v>3652000</v>
      </c>
      <c r="L43" s="86"/>
      <c r="M43" s="90">
        <f t="shared" si="8"/>
        <v>0</v>
      </c>
      <c r="N43" s="86"/>
      <c r="O43" s="44">
        <f t="shared" si="9"/>
        <v>0</v>
      </c>
      <c r="P43" s="86">
        <v>29</v>
      </c>
      <c r="Q43" s="90">
        <f t="shared" si="10"/>
        <v>3451000</v>
      </c>
      <c r="R43" s="86">
        <v>10</v>
      </c>
      <c r="S43" s="102">
        <f t="shared" si="11"/>
        <v>830000</v>
      </c>
      <c r="T43" s="268">
        <v>36</v>
      </c>
      <c r="U43" s="87">
        <f t="shared" si="0"/>
        <v>4284000</v>
      </c>
      <c r="V43" s="87">
        <v>16</v>
      </c>
      <c r="W43" s="269">
        <f t="shared" si="1"/>
        <v>1328000</v>
      </c>
      <c r="X43" s="47">
        <f t="shared" si="2"/>
        <v>441</v>
      </c>
      <c r="Y43" s="31">
        <f t="shared" si="3"/>
        <v>44847000</v>
      </c>
      <c r="Z43" s="73"/>
      <c r="AD43" s="73"/>
      <c r="AF43" s="73"/>
      <c r="AI43" s="73"/>
    </row>
    <row r="44" spans="1:35" s="65" customFormat="1" x14ac:dyDescent="0.2">
      <c r="A44" s="60">
        <v>5703</v>
      </c>
      <c r="B44" s="230" t="s">
        <v>453</v>
      </c>
      <c r="C44" s="61" t="s">
        <v>74</v>
      </c>
      <c r="D44" s="85">
        <v>165</v>
      </c>
      <c r="E44" s="90">
        <f t="shared" si="4"/>
        <v>19635000</v>
      </c>
      <c r="F44" s="85">
        <v>143</v>
      </c>
      <c r="G44" s="44">
        <f t="shared" si="5"/>
        <v>11869000</v>
      </c>
      <c r="H44" s="91">
        <v>57</v>
      </c>
      <c r="I44" s="90">
        <f t="shared" si="6"/>
        <v>6783000</v>
      </c>
      <c r="J44" s="91">
        <v>41</v>
      </c>
      <c r="K44" s="44">
        <f t="shared" si="7"/>
        <v>3403000</v>
      </c>
      <c r="L44" s="86"/>
      <c r="M44" s="90">
        <f t="shared" si="8"/>
        <v>0</v>
      </c>
      <c r="N44" s="86"/>
      <c r="O44" s="44">
        <f t="shared" si="9"/>
        <v>0</v>
      </c>
      <c r="P44" s="91">
        <v>10</v>
      </c>
      <c r="Q44" s="90">
        <f t="shared" si="10"/>
        <v>1190000</v>
      </c>
      <c r="R44" s="91">
        <v>0</v>
      </c>
      <c r="S44" s="102">
        <f t="shared" si="11"/>
        <v>0</v>
      </c>
      <c r="T44" s="268">
        <v>47</v>
      </c>
      <c r="U44" s="87">
        <f t="shared" si="0"/>
        <v>5593000</v>
      </c>
      <c r="V44" s="87">
        <v>15</v>
      </c>
      <c r="W44" s="269">
        <f t="shared" si="1"/>
        <v>1245000</v>
      </c>
      <c r="X44" s="47">
        <f t="shared" si="2"/>
        <v>478</v>
      </c>
      <c r="Y44" s="31">
        <f t="shared" si="3"/>
        <v>49718000</v>
      </c>
      <c r="Z44" s="73"/>
      <c r="AD44" s="73"/>
      <c r="AF44" s="73"/>
      <c r="AI44" s="73"/>
    </row>
    <row r="45" spans="1:35" s="65" customFormat="1" ht="13.5" thickBot="1" x14ac:dyDescent="0.25">
      <c r="A45" s="62">
        <v>5704</v>
      </c>
      <c r="B45" s="231" t="s">
        <v>452</v>
      </c>
      <c r="C45" s="63" t="s">
        <v>75</v>
      </c>
      <c r="D45" s="85">
        <v>78</v>
      </c>
      <c r="E45" s="90">
        <f t="shared" si="4"/>
        <v>9282000</v>
      </c>
      <c r="F45" s="85">
        <v>79</v>
      </c>
      <c r="G45" s="44">
        <f t="shared" si="5"/>
        <v>6557000</v>
      </c>
      <c r="H45" s="91">
        <v>18</v>
      </c>
      <c r="I45" s="90">
        <f t="shared" si="6"/>
        <v>2142000</v>
      </c>
      <c r="J45" s="91">
        <v>33</v>
      </c>
      <c r="K45" s="44">
        <f t="shared" si="7"/>
        <v>2739000</v>
      </c>
      <c r="L45" s="86"/>
      <c r="M45" s="90">
        <f t="shared" si="8"/>
        <v>0</v>
      </c>
      <c r="N45" s="86"/>
      <c r="O45" s="44">
        <f t="shared" si="9"/>
        <v>0</v>
      </c>
      <c r="P45" s="86"/>
      <c r="Q45" s="90">
        <f t="shared" si="10"/>
        <v>0</v>
      </c>
      <c r="R45" s="86"/>
      <c r="S45" s="102">
        <f t="shared" si="11"/>
        <v>0</v>
      </c>
      <c r="T45" s="270">
        <v>36</v>
      </c>
      <c r="U45" s="271">
        <f t="shared" si="0"/>
        <v>4284000</v>
      </c>
      <c r="V45" s="271">
        <v>19</v>
      </c>
      <c r="W45" s="272">
        <f t="shared" si="1"/>
        <v>1577000</v>
      </c>
      <c r="X45" s="47">
        <f t="shared" si="2"/>
        <v>263</v>
      </c>
      <c r="Y45" s="31">
        <f t="shared" si="3"/>
        <v>26581000</v>
      </c>
      <c r="Z45" s="73"/>
      <c r="AD45" s="73"/>
      <c r="AF45" s="73"/>
      <c r="AI45" s="73"/>
    </row>
    <row r="46" spans="1:35" s="65" customFormat="1" ht="13.5" thickBot="1" x14ac:dyDescent="0.25">
      <c r="A46" s="332" t="s">
        <v>18</v>
      </c>
      <c r="B46" s="333"/>
      <c r="C46" s="334"/>
      <c r="D46" s="4">
        <f>SUM(D8:D45)</f>
        <v>11238</v>
      </c>
      <c r="E46" s="3">
        <f t="shared" ref="E46:Y46" si="12">SUM(E8:E45)</f>
        <v>1337322000</v>
      </c>
      <c r="F46" s="3">
        <f t="shared" si="12"/>
        <v>9066</v>
      </c>
      <c r="G46" s="3">
        <f t="shared" si="12"/>
        <v>752478000</v>
      </c>
      <c r="H46" s="3">
        <f t="shared" si="12"/>
        <v>4057</v>
      </c>
      <c r="I46" s="3">
        <f t="shared" si="12"/>
        <v>482783000</v>
      </c>
      <c r="J46" s="3">
        <f t="shared" si="12"/>
        <v>2932</v>
      </c>
      <c r="K46" s="3">
        <f t="shared" si="12"/>
        <v>243356000</v>
      </c>
      <c r="L46" s="3">
        <f>SUM(L8:L45)</f>
        <v>244</v>
      </c>
      <c r="M46" s="3">
        <f>SUM(M8:M45)</f>
        <v>29036000</v>
      </c>
      <c r="N46" s="3">
        <f>SUM(N8:N45)</f>
        <v>42</v>
      </c>
      <c r="O46" s="3">
        <f>SUM(O8:O45)</f>
        <v>3486000</v>
      </c>
      <c r="P46" s="3">
        <f t="shared" si="12"/>
        <v>1715</v>
      </c>
      <c r="Q46" s="3">
        <f t="shared" si="12"/>
        <v>204085000</v>
      </c>
      <c r="R46" s="3">
        <f t="shared" si="12"/>
        <v>348</v>
      </c>
      <c r="S46" s="3">
        <f t="shared" si="12"/>
        <v>28884000</v>
      </c>
      <c r="T46" s="26">
        <f t="shared" si="12"/>
        <v>2564</v>
      </c>
      <c r="U46" s="26">
        <f t="shared" si="12"/>
        <v>305116000</v>
      </c>
      <c r="V46" s="26">
        <f t="shared" si="12"/>
        <v>922</v>
      </c>
      <c r="W46" s="26">
        <f t="shared" si="12"/>
        <v>76526000</v>
      </c>
      <c r="X46" s="3">
        <f t="shared" si="12"/>
        <v>33128</v>
      </c>
      <c r="Y46" s="24">
        <f t="shared" si="12"/>
        <v>3463072000</v>
      </c>
      <c r="Z46" s="73"/>
      <c r="AA46" s="73"/>
    </row>
    <row r="49" spans="6:7" x14ac:dyDescent="0.2">
      <c r="F49" s="42" t="s">
        <v>369</v>
      </c>
      <c r="G49" s="43">
        <v>119000</v>
      </c>
    </row>
    <row r="50" spans="6:7" x14ac:dyDescent="0.2">
      <c r="F50" s="42" t="s">
        <v>370</v>
      </c>
      <c r="G50" s="43">
        <v>83000</v>
      </c>
    </row>
  </sheetData>
  <mergeCells count="13">
    <mergeCell ref="A46:C46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opLeftCell="F4" zoomScaleNormal="100" workbookViewId="0">
      <selection activeCell="W29" sqref="W29"/>
    </sheetView>
  </sheetViews>
  <sheetFormatPr baseColWidth="10" defaultRowHeight="12.75" x14ac:dyDescent="0.2"/>
  <cols>
    <col min="1" max="1" width="9" style="51" customWidth="1"/>
    <col min="2" max="2" width="16.140625" style="51" customWidth="1"/>
    <col min="3" max="3" width="16.7109375" style="51" customWidth="1"/>
    <col min="4" max="4" width="11.7109375" bestFit="1" customWidth="1"/>
    <col min="5" max="5" width="16.140625" bestFit="1" customWidth="1"/>
    <col min="6" max="6" width="11.7109375" bestFit="1" customWidth="1"/>
    <col min="7" max="7" width="15" customWidth="1"/>
    <col min="8" max="8" width="11.7109375" bestFit="1" customWidth="1"/>
    <col min="9" max="9" width="14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9" width="11.7109375" bestFit="1" customWidth="1"/>
    <col min="20" max="20" width="11.7109375" customWidth="1"/>
    <col min="21" max="21" width="13.28515625" customWidth="1"/>
    <col min="22" max="22" width="11.7109375" customWidth="1"/>
    <col min="23" max="23" width="14.28515625" customWidth="1"/>
    <col min="24" max="24" width="11.7109375" bestFit="1" customWidth="1"/>
    <col min="25" max="25" width="14.28515625" customWidth="1"/>
  </cols>
  <sheetData>
    <row r="1" spans="1:36" ht="18" x14ac:dyDescent="0.25">
      <c r="A1" s="338" t="str">
        <f>NACIONAL!A1</f>
        <v>BONO DE VACACIONES 2018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36" ht="18" x14ac:dyDescent="0.25">
      <c r="A2" s="338" t="str">
        <f>NACIONAL!A2</f>
        <v>Ley Nº 21.126 Artículo 25º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4" spans="1:36" ht="18" x14ac:dyDescent="0.25">
      <c r="A4" s="338" t="s">
        <v>391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1:36" ht="13.5" thickBot="1" x14ac:dyDescent="0.25"/>
    <row r="6" spans="1:36" ht="13.5" customHeight="1" thickBot="1" x14ac:dyDescent="0.25">
      <c r="A6" s="341" t="s">
        <v>0</v>
      </c>
      <c r="B6" s="352" t="s">
        <v>405</v>
      </c>
      <c r="C6" s="343" t="s">
        <v>1</v>
      </c>
      <c r="D6" s="335" t="s">
        <v>2</v>
      </c>
      <c r="E6" s="336"/>
      <c r="F6" s="336"/>
      <c r="G6" s="337"/>
      <c r="H6" s="335" t="s">
        <v>3</v>
      </c>
      <c r="I6" s="336"/>
      <c r="J6" s="336"/>
      <c r="K6" s="337"/>
      <c r="L6" s="335" t="s">
        <v>4</v>
      </c>
      <c r="M6" s="336"/>
      <c r="N6" s="336"/>
      <c r="O6" s="337"/>
      <c r="P6" s="335" t="s">
        <v>5</v>
      </c>
      <c r="Q6" s="336"/>
      <c r="R6" s="336"/>
      <c r="S6" s="337"/>
      <c r="T6" s="345" t="s">
        <v>733</v>
      </c>
      <c r="U6" s="346"/>
      <c r="V6" s="346"/>
      <c r="W6" s="347"/>
      <c r="X6" s="339" t="s">
        <v>355</v>
      </c>
      <c r="Y6" s="340"/>
    </row>
    <row r="7" spans="1:36" s="65" customFormat="1" ht="111" customHeight="1" thickBot="1" x14ac:dyDescent="0.25">
      <c r="A7" s="342"/>
      <c r="B7" s="353"/>
      <c r="C7" s="344"/>
      <c r="D7" s="167" t="str">
        <f>NACIONAL!C7</f>
        <v>Pers. Remun Liq. &lt;= a $ 752.209 Noviembre</v>
      </c>
      <c r="E7" s="168" t="str">
        <f>NACIONAL!D7</f>
        <v>Monto Bono Vacaciones $ 119.000</v>
      </c>
      <c r="F7" s="168" t="str">
        <f>NACIONAL!E7</f>
        <v>Pers. Remun Liq. &gt; a $ 752.209 y Rem Bruta &lt;= $ 2.490.923</v>
      </c>
      <c r="G7" s="169" t="str">
        <f>NACIONAL!F7</f>
        <v>Monto Bono Vacaciones $ 83.000</v>
      </c>
      <c r="H7" s="167" t="str">
        <f>NACIONAL!G7</f>
        <v>Pers. Remun Liq. &lt;= a $ 752.209 Noviembre</v>
      </c>
      <c r="I7" s="168" t="str">
        <f>NACIONAL!H7</f>
        <v>Monto Bono Vacaciones $ 119.000</v>
      </c>
      <c r="J7" s="168" t="str">
        <f>NACIONAL!I7</f>
        <v>Pers. Remun Liq. &gt; a $ 752.209 y Rem Bruta &lt;= $ 2.490.923</v>
      </c>
      <c r="K7" s="169" t="str">
        <f>NACIONAL!J7</f>
        <v>Monto Bono Vacaciones $ 83.000</v>
      </c>
      <c r="L7" s="167" t="str">
        <f>NACIONAL!K7</f>
        <v>Pers. Remun Liq. &lt;= a $ 752.209 Noviembre</v>
      </c>
      <c r="M7" s="168" t="str">
        <f>NACIONAL!L7</f>
        <v>Monto Bono Vacaciones $ 119.000</v>
      </c>
      <c r="N7" s="168" t="str">
        <f>NACIONAL!M7</f>
        <v>Pers. Remun Liq. &gt; a $ 752.209 y Rem Bruta &lt;= $ 2.490.923</v>
      </c>
      <c r="O7" s="169" t="str">
        <f>NACIONAL!N7</f>
        <v>Monto Bono Vacaciones $ 83.000</v>
      </c>
      <c r="P7" s="167" t="str">
        <f>NACIONAL!O7</f>
        <v>Pers. Remun Liq. &lt;= a $ 752.209 Noviembre</v>
      </c>
      <c r="Q7" s="168" t="str">
        <f>NACIONAL!P7</f>
        <v>Monto Bono Vacaciones $ 119.000</v>
      </c>
      <c r="R7" s="168" t="str">
        <f>NACIONAL!Q7</f>
        <v>Pers. Remun Liq. &gt; a $ 752.209 y Rem Bruta &lt;= $ 2.490.923</v>
      </c>
      <c r="S7" s="169" t="str">
        <f>NACIONAL!R7</f>
        <v>Monto Bono Vacaciones $ 83.000</v>
      </c>
      <c r="T7" s="169" t="str">
        <f>NACIONAL!S7</f>
        <v>Pers. Remun Liq. &lt;= a $ 752.209 Noviembre</v>
      </c>
      <c r="U7" s="169" t="str">
        <f>NACIONAL!T7</f>
        <v>Monto Bono Vacaciones $ 119.000</v>
      </c>
      <c r="V7" s="169" t="str">
        <f>NACIONAL!U7</f>
        <v>Pers. Remun Liq. &gt; a $ 752.209 y Rem Bruta &lt;= $ 2.490.923</v>
      </c>
      <c r="W7" s="169" t="str">
        <f>NACIONAL!V7</f>
        <v>Monto Bono Vacaciones $ 83.000</v>
      </c>
      <c r="X7" s="56" t="s">
        <v>6</v>
      </c>
      <c r="Y7" s="57" t="s">
        <v>368</v>
      </c>
    </row>
    <row r="8" spans="1:36" s="65" customFormat="1" x14ac:dyDescent="0.2">
      <c r="A8" s="58">
        <v>6101</v>
      </c>
      <c r="B8" s="229" t="s">
        <v>481</v>
      </c>
      <c r="C8" s="59" t="s">
        <v>76</v>
      </c>
      <c r="D8" s="149">
        <v>1459</v>
      </c>
      <c r="E8" s="94">
        <f>D8*$G$45</f>
        <v>173621000</v>
      </c>
      <c r="F8" s="149">
        <v>891</v>
      </c>
      <c r="G8" s="95">
        <f>F8*$G$46</f>
        <v>73953000</v>
      </c>
      <c r="H8" s="150">
        <v>591</v>
      </c>
      <c r="I8" s="94">
        <f>H8*$G$45</f>
        <v>70329000</v>
      </c>
      <c r="J8" s="150">
        <v>395</v>
      </c>
      <c r="K8" s="95">
        <f>J8*$G$46</f>
        <v>32785000</v>
      </c>
      <c r="L8" s="150">
        <v>32</v>
      </c>
      <c r="M8" s="94">
        <f>L8*$G$45</f>
        <v>3808000</v>
      </c>
      <c r="N8" s="150">
        <v>3</v>
      </c>
      <c r="O8" s="95">
        <f>N8*$G$46</f>
        <v>249000</v>
      </c>
      <c r="P8" s="151">
        <v>114</v>
      </c>
      <c r="Q8" s="94">
        <f>P8*$G$45</f>
        <v>13566000</v>
      </c>
      <c r="R8" s="151">
        <v>12</v>
      </c>
      <c r="S8" s="92">
        <f>R8*$G$46</f>
        <v>996000</v>
      </c>
      <c r="T8" s="274">
        <v>217</v>
      </c>
      <c r="U8" s="275">
        <f>T8*$G$45</f>
        <v>25823000</v>
      </c>
      <c r="V8" s="275">
        <v>139</v>
      </c>
      <c r="W8" s="276">
        <f>V8*$G$46</f>
        <v>11537000</v>
      </c>
      <c r="X8" s="47">
        <f>D8+F8+H8+J8+L8+N8+P8+R8+T8+V8</f>
        <v>3853</v>
      </c>
      <c r="Y8" s="31">
        <f>E8+G8+I8+K8+M8+O8+Q8+S8+U8+W8</f>
        <v>406667000</v>
      </c>
      <c r="Z8" s="73"/>
      <c r="AD8" s="73"/>
      <c r="AG8" s="73"/>
      <c r="AI8" s="73"/>
      <c r="AJ8" s="73"/>
    </row>
    <row r="9" spans="1:36" s="65" customFormat="1" x14ac:dyDescent="0.2">
      <c r="A9" s="60">
        <v>6102</v>
      </c>
      <c r="B9" s="230" t="s">
        <v>442</v>
      </c>
      <c r="C9" s="61" t="s">
        <v>77</v>
      </c>
      <c r="D9" s="85">
        <v>224</v>
      </c>
      <c r="E9" s="90">
        <f>D9*$G$45</f>
        <v>26656000</v>
      </c>
      <c r="F9" s="85">
        <v>162</v>
      </c>
      <c r="G9" s="44">
        <f>F9*$G$46</f>
        <v>13446000</v>
      </c>
      <c r="H9" s="91">
        <v>92</v>
      </c>
      <c r="I9" s="90">
        <f>H9*$G$45</f>
        <v>10948000</v>
      </c>
      <c r="J9" s="91">
        <v>56</v>
      </c>
      <c r="K9" s="44">
        <f>J9*$G$46</f>
        <v>4648000</v>
      </c>
      <c r="L9" s="86"/>
      <c r="M9" s="90">
        <f>L9*$G$45</f>
        <v>0</v>
      </c>
      <c r="N9" s="86"/>
      <c r="O9" s="44">
        <f>N9*$G$46</f>
        <v>0</v>
      </c>
      <c r="P9" s="86">
        <v>46</v>
      </c>
      <c r="Q9" s="90">
        <f>P9*$G$45</f>
        <v>5474000</v>
      </c>
      <c r="R9" s="86">
        <v>17</v>
      </c>
      <c r="S9" s="102">
        <f>R9*$G$46</f>
        <v>1411000</v>
      </c>
      <c r="T9" s="268"/>
      <c r="U9" s="87">
        <f t="shared" ref="U9:U40" si="0">T9*$G$45</f>
        <v>0</v>
      </c>
      <c r="V9" s="87"/>
      <c r="W9" s="269">
        <f t="shared" ref="W9:W40" si="1">V9*$G$46</f>
        <v>0</v>
      </c>
      <c r="X9" s="47">
        <f t="shared" ref="X9:X40" si="2">D9+F9+H9+J9+L9+N9+P9+R9+T9+V9</f>
        <v>597</v>
      </c>
      <c r="Y9" s="31">
        <f t="shared" ref="Y9:Y40" si="3">E9+G9+I9+K9+M9+O9+Q9+S9+U9+W9</f>
        <v>62583000</v>
      </c>
      <c r="Z9" s="73"/>
      <c r="AD9" s="73"/>
      <c r="AG9" s="73"/>
      <c r="AI9" s="73"/>
      <c r="AJ9" s="73"/>
    </row>
    <row r="10" spans="1:36" s="65" customFormat="1" x14ac:dyDescent="0.2">
      <c r="A10" s="60">
        <v>6103</v>
      </c>
      <c r="B10" s="230" t="s">
        <v>500</v>
      </c>
      <c r="C10" s="61" t="s">
        <v>78</v>
      </c>
      <c r="D10" s="85">
        <v>216</v>
      </c>
      <c r="E10" s="90">
        <f t="shared" ref="E10:E40" si="4">D10*$G$45</f>
        <v>25704000</v>
      </c>
      <c r="F10" s="85">
        <v>186</v>
      </c>
      <c r="G10" s="44">
        <f t="shared" ref="G10:G40" si="5">F10*$G$46</f>
        <v>15438000</v>
      </c>
      <c r="H10" s="133"/>
      <c r="I10" s="90">
        <f t="shared" ref="I10:I40" si="6">H10*$G$45</f>
        <v>0</v>
      </c>
      <c r="J10" s="133"/>
      <c r="K10" s="44">
        <f t="shared" ref="K10:K40" si="7">J10*$G$46</f>
        <v>0</v>
      </c>
      <c r="L10" s="86"/>
      <c r="M10" s="90">
        <f t="shared" ref="M10:M40" si="8">L10*$G$45</f>
        <v>0</v>
      </c>
      <c r="N10" s="86"/>
      <c r="O10" s="44">
        <f t="shared" ref="O10:O40" si="9">N10*$G$46</f>
        <v>0</v>
      </c>
      <c r="P10" s="86">
        <v>45</v>
      </c>
      <c r="Q10" s="90">
        <f t="shared" ref="Q10:Q40" si="10">P10*$G$45</f>
        <v>5355000</v>
      </c>
      <c r="R10" s="86">
        <v>10</v>
      </c>
      <c r="S10" s="102">
        <f t="shared" ref="S10:S40" si="11">R10*$G$46</f>
        <v>830000</v>
      </c>
      <c r="T10" s="268"/>
      <c r="U10" s="87">
        <f t="shared" si="0"/>
        <v>0</v>
      </c>
      <c r="V10" s="87"/>
      <c r="W10" s="269">
        <f t="shared" si="1"/>
        <v>0</v>
      </c>
      <c r="X10" s="47">
        <f t="shared" si="2"/>
        <v>457</v>
      </c>
      <c r="Y10" s="31">
        <f t="shared" si="3"/>
        <v>47327000</v>
      </c>
      <c r="Z10" s="73"/>
      <c r="AD10" s="73"/>
      <c r="AG10" s="73"/>
      <c r="AI10" s="73"/>
      <c r="AJ10" s="73"/>
    </row>
    <row r="11" spans="1:36" s="65" customFormat="1" x14ac:dyDescent="0.2">
      <c r="A11" s="60">
        <v>6104</v>
      </c>
      <c r="B11" s="230" t="s">
        <v>503</v>
      </c>
      <c r="C11" s="61" t="s">
        <v>79</v>
      </c>
      <c r="D11" s="85">
        <v>271</v>
      </c>
      <c r="E11" s="90">
        <f t="shared" si="4"/>
        <v>32249000</v>
      </c>
      <c r="F11" s="85">
        <v>201</v>
      </c>
      <c r="G11" s="44">
        <f t="shared" si="5"/>
        <v>16683000</v>
      </c>
      <c r="H11" s="91">
        <v>90</v>
      </c>
      <c r="I11" s="90">
        <f t="shared" si="6"/>
        <v>10710000</v>
      </c>
      <c r="J11" s="91">
        <v>58</v>
      </c>
      <c r="K11" s="44">
        <f t="shared" si="7"/>
        <v>4814000</v>
      </c>
      <c r="L11" s="86"/>
      <c r="M11" s="90">
        <f t="shared" si="8"/>
        <v>0</v>
      </c>
      <c r="N11" s="86"/>
      <c r="O11" s="44">
        <f t="shared" si="9"/>
        <v>0</v>
      </c>
      <c r="P11" s="86">
        <v>30</v>
      </c>
      <c r="Q11" s="90">
        <f t="shared" si="10"/>
        <v>3570000</v>
      </c>
      <c r="R11" s="86">
        <v>9</v>
      </c>
      <c r="S11" s="102">
        <f t="shared" si="11"/>
        <v>747000</v>
      </c>
      <c r="T11" s="268">
        <v>98</v>
      </c>
      <c r="U11" s="87">
        <f t="shared" si="0"/>
        <v>11662000</v>
      </c>
      <c r="V11" s="87">
        <v>18</v>
      </c>
      <c r="W11" s="269">
        <f t="shared" si="1"/>
        <v>1494000</v>
      </c>
      <c r="X11" s="47">
        <f t="shared" si="2"/>
        <v>775</v>
      </c>
      <c r="Y11" s="31">
        <f t="shared" si="3"/>
        <v>81929000</v>
      </c>
      <c r="Z11" s="73"/>
      <c r="AD11" s="73"/>
      <c r="AG11" s="73"/>
      <c r="AI11" s="73"/>
      <c r="AJ11" s="73"/>
    </row>
    <row r="12" spans="1:36" s="65" customFormat="1" x14ac:dyDescent="0.2">
      <c r="A12" s="60">
        <v>6105</v>
      </c>
      <c r="B12" s="230" t="s">
        <v>494</v>
      </c>
      <c r="C12" s="61" t="s">
        <v>80</v>
      </c>
      <c r="D12" s="85">
        <v>258</v>
      </c>
      <c r="E12" s="90">
        <f t="shared" si="4"/>
        <v>30702000</v>
      </c>
      <c r="F12" s="85">
        <v>140</v>
      </c>
      <c r="G12" s="44">
        <f t="shared" si="5"/>
        <v>11620000</v>
      </c>
      <c r="H12" s="91">
        <v>93</v>
      </c>
      <c r="I12" s="90">
        <f t="shared" si="6"/>
        <v>11067000</v>
      </c>
      <c r="J12" s="91">
        <v>24</v>
      </c>
      <c r="K12" s="44">
        <f t="shared" si="7"/>
        <v>1992000</v>
      </c>
      <c r="L12" s="86"/>
      <c r="M12" s="90">
        <f t="shared" si="8"/>
        <v>0</v>
      </c>
      <c r="N12" s="86"/>
      <c r="O12" s="44">
        <f t="shared" si="9"/>
        <v>0</v>
      </c>
      <c r="P12" s="86">
        <v>42</v>
      </c>
      <c r="Q12" s="90">
        <f t="shared" si="10"/>
        <v>4998000</v>
      </c>
      <c r="R12" s="86">
        <v>13</v>
      </c>
      <c r="S12" s="102">
        <f t="shared" si="11"/>
        <v>1079000</v>
      </c>
      <c r="T12" s="268"/>
      <c r="U12" s="87">
        <f t="shared" si="0"/>
        <v>0</v>
      </c>
      <c r="V12" s="87"/>
      <c r="W12" s="269">
        <f t="shared" si="1"/>
        <v>0</v>
      </c>
      <c r="X12" s="47">
        <f t="shared" si="2"/>
        <v>570</v>
      </c>
      <c r="Y12" s="31">
        <f t="shared" si="3"/>
        <v>61458000</v>
      </c>
      <c r="Z12" s="73"/>
      <c r="AD12" s="73"/>
      <c r="AG12" s="73"/>
      <c r="AI12" s="73"/>
      <c r="AJ12" s="73"/>
    </row>
    <row r="13" spans="1:36" s="65" customFormat="1" x14ac:dyDescent="0.2">
      <c r="A13" s="60">
        <v>6106</v>
      </c>
      <c r="B13" s="230" t="s">
        <v>487</v>
      </c>
      <c r="C13" s="61" t="s">
        <v>81</v>
      </c>
      <c r="D13" s="85">
        <v>179</v>
      </c>
      <c r="E13" s="90">
        <f t="shared" si="4"/>
        <v>21301000</v>
      </c>
      <c r="F13" s="85">
        <v>175</v>
      </c>
      <c r="G13" s="44">
        <f t="shared" si="5"/>
        <v>14525000</v>
      </c>
      <c r="H13" s="91">
        <v>103</v>
      </c>
      <c r="I13" s="90">
        <f t="shared" si="6"/>
        <v>12257000</v>
      </c>
      <c r="J13" s="91">
        <v>29</v>
      </c>
      <c r="K13" s="44">
        <f t="shared" si="7"/>
        <v>2407000</v>
      </c>
      <c r="L13" s="86"/>
      <c r="M13" s="90">
        <f t="shared" si="8"/>
        <v>0</v>
      </c>
      <c r="N13" s="86"/>
      <c r="O13" s="44">
        <f t="shared" si="9"/>
        <v>0</v>
      </c>
      <c r="P13" s="86">
        <v>39</v>
      </c>
      <c r="Q13" s="90">
        <f t="shared" si="10"/>
        <v>4641000</v>
      </c>
      <c r="R13" s="86">
        <v>12</v>
      </c>
      <c r="S13" s="102">
        <f t="shared" si="11"/>
        <v>996000</v>
      </c>
      <c r="T13" s="268">
        <v>34</v>
      </c>
      <c r="U13" s="87">
        <f t="shared" si="0"/>
        <v>4046000</v>
      </c>
      <c r="V13" s="87">
        <v>19</v>
      </c>
      <c r="W13" s="269">
        <f t="shared" si="1"/>
        <v>1577000</v>
      </c>
      <c r="X13" s="47">
        <f t="shared" si="2"/>
        <v>590</v>
      </c>
      <c r="Y13" s="31">
        <f t="shared" si="3"/>
        <v>61750000</v>
      </c>
      <c r="Z13" s="73"/>
      <c r="AD13" s="73"/>
      <c r="AG13" s="73"/>
      <c r="AI13" s="73"/>
      <c r="AJ13" s="73"/>
    </row>
    <row r="14" spans="1:36" s="65" customFormat="1" x14ac:dyDescent="0.2">
      <c r="A14" s="60">
        <v>6107</v>
      </c>
      <c r="B14" s="230" t="s">
        <v>482</v>
      </c>
      <c r="C14" s="61" t="s">
        <v>82</v>
      </c>
      <c r="D14" s="85">
        <v>156</v>
      </c>
      <c r="E14" s="90">
        <f t="shared" si="4"/>
        <v>18564000</v>
      </c>
      <c r="F14" s="85">
        <v>122</v>
      </c>
      <c r="G14" s="44">
        <f t="shared" si="5"/>
        <v>10126000</v>
      </c>
      <c r="H14" s="91">
        <v>68</v>
      </c>
      <c r="I14" s="90">
        <f t="shared" si="6"/>
        <v>8092000</v>
      </c>
      <c r="J14" s="91">
        <v>26</v>
      </c>
      <c r="K14" s="44">
        <f t="shared" si="7"/>
        <v>2158000</v>
      </c>
      <c r="L14" s="86"/>
      <c r="M14" s="90">
        <f t="shared" si="8"/>
        <v>0</v>
      </c>
      <c r="N14" s="86"/>
      <c r="O14" s="44">
        <f t="shared" si="9"/>
        <v>0</v>
      </c>
      <c r="P14" s="86">
        <v>11</v>
      </c>
      <c r="Q14" s="90">
        <f t="shared" si="10"/>
        <v>1309000</v>
      </c>
      <c r="R14" s="86">
        <v>0</v>
      </c>
      <c r="S14" s="102">
        <f t="shared" si="11"/>
        <v>0</v>
      </c>
      <c r="T14" s="268">
        <v>62</v>
      </c>
      <c r="U14" s="87">
        <f t="shared" si="0"/>
        <v>7378000</v>
      </c>
      <c r="V14" s="87">
        <v>20</v>
      </c>
      <c r="W14" s="269">
        <f t="shared" si="1"/>
        <v>1660000</v>
      </c>
      <c r="X14" s="47">
        <f t="shared" si="2"/>
        <v>465</v>
      </c>
      <c r="Y14" s="31">
        <f t="shared" si="3"/>
        <v>49287000</v>
      </c>
      <c r="Z14" s="73"/>
      <c r="AD14" s="73"/>
      <c r="AG14" s="73"/>
      <c r="AI14" s="73"/>
      <c r="AJ14" s="73"/>
    </row>
    <row r="15" spans="1:36" s="65" customFormat="1" x14ac:dyDescent="0.2">
      <c r="A15" s="60">
        <v>6108</v>
      </c>
      <c r="B15" s="230" t="s">
        <v>483</v>
      </c>
      <c r="C15" s="61" t="s">
        <v>83</v>
      </c>
      <c r="D15" s="85">
        <v>146</v>
      </c>
      <c r="E15" s="90">
        <f t="shared" si="4"/>
        <v>17374000</v>
      </c>
      <c r="F15" s="85">
        <v>85</v>
      </c>
      <c r="G15" s="44">
        <f t="shared" si="5"/>
        <v>7055000</v>
      </c>
      <c r="H15" s="91">
        <v>16</v>
      </c>
      <c r="I15" s="90">
        <f t="shared" si="6"/>
        <v>1904000</v>
      </c>
      <c r="J15" s="91">
        <v>21</v>
      </c>
      <c r="K15" s="44">
        <f t="shared" si="7"/>
        <v>1743000</v>
      </c>
      <c r="L15" s="86"/>
      <c r="M15" s="90">
        <f t="shared" si="8"/>
        <v>0</v>
      </c>
      <c r="N15" s="86"/>
      <c r="O15" s="44">
        <f t="shared" si="9"/>
        <v>0</v>
      </c>
      <c r="P15" s="86">
        <v>27</v>
      </c>
      <c r="Q15" s="90">
        <f t="shared" si="10"/>
        <v>3213000</v>
      </c>
      <c r="R15" s="86">
        <v>3</v>
      </c>
      <c r="S15" s="102">
        <f t="shared" si="11"/>
        <v>249000</v>
      </c>
      <c r="T15" s="268">
        <v>28</v>
      </c>
      <c r="U15" s="87">
        <f t="shared" si="0"/>
        <v>3332000</v>
      </c>
      <c r="V15" s="87">
        <v>18</v>
      </c>
      <c r="W15" s="269">
        <f t="shared" si="1"/>
        <v>1494000</v>
      </c>
      <c r="X15" s="47">
        <f t="shared" si="2"/>
        <v>344</v>
      </c>
      <c r="Y15" s="31">
        <f t="shared" si="3"/>
        <v>36364000</v>
      </c>
      <c r="Z15" s="73"/>
      <c r="AD15" s="73"/>
      <c r="AG15" s="73"/>
      <c r="AI15" s="73"/>
      <c r="AJ15" s="73"/>
    </row>
    <row r="16" spans="1:36" s="65" customFormat="1" x14ac:dyDescent="0.2">
      <c r="A16" s="60">
        <v>6109</v>
      </c>
      <c r="B16" s="230" t="s">
        <v>502</v>
      </c>
      <c r="C16" s="61" t="s">
        <v>84</v>
      </c>
      <c r="D16" s="85">
        <v>369</v>
      </c>
      <c r="E16" s="90">
        <f t="shared" si="4"/>
        <v>43911000</v>
      </c>
      <c r="F16" s="85">
        <v>232</v>
      </c>
      <c r="G16" s="44">
        <f t="shared" si="5"/>
        <v>19256000</v>
      </c>
      <c r="H16" s="91">
        <v>128</v>
      </c>
      <c r="I16" s="90">
        <f t="shared" si="6"/>
        <v>15232000</v>
      </c>
      <c r="J16" s="91">
        <v>54</v>
      </c>
      <c r="K16" s="44">
        <f t="shared" si="7"/>
        <v>4482000</v>
      </c>
      <c r="L16" s="86"/>
      <c r="M16" s="90">
        <f t="shared" si="8"/>
        <v>0</v>
      </c>
      <c r="N16" s="86"/>
      <c r="O16" s="44">
        <f t="shared" si="9"/>
        <v>0</v>
      </c>
      <c r="P16" s="86">
        <v>45</v>
      </c>
      <c r="Q16" s="90">
        <f t="shared" si="10"/>
        <v>5355000</v>
      </c>
      <c r="R16" s="86">
        <v>0</v>
      </c>
      <c r="S16" s="102">
        <f t="shared" si="11"/>
        <v>0</v>
      </c>
      <c r="T16" s="268"/>
      <c r="U16" s="87">
        <f t="shared" si="0"/>
        <v>0</v>
      </c>
      <c r="V16" s="87"/>
      <c r="W16" s="269">
        <f t="shared" si="1"/>
        <v>0</v>
      </c>
      <c r="X16" s="47">
        <f t="shared" si="2"/>
        <v>828</v>
      </c>
      <c r="Y16" s="31">
        <f t="shared" si="3"/>
        <v>88236000</v>
      </c>
      <c r="Z16" s="73"/>
      <c r="AD16" s="73"/>
      <c r="AG16" s="73"/>
      <c r="AI16" s="73"/>
      <c r="AJ16" s="73"/>
    </row>
    <row r="17" spans="1:36" s="65" customFormat="1" x14ac:dyDescent="0.2">
      <c r="A17" s="60">
        <v>6110</v>
      </c>
      <c r="B17" s="230" t="s">
        <v>509</v>
      </c>
      <c r="C17" s="61" t="s">
        <v>85</v>
      </c>
      <c r="D17" s="85">
        <v>306</v>
      </c>
      <c r="E17" s="90">
        <f t="shared" si="4"/>
        <v>36414000</v>
      </c>
      <c r="F17" s="85">
        <v>377</v>
      </c>
      <c r="G17" s="44">
        <f t="shared" si="5"/>
        <v>31291000</v>
      </c>
      <c r="H17" s="91">
        <v>149</v>
      </c>
      <c r="I17" s="90">
        <f t="shared" si="6"/>
        <v>17731000</v>
      </c>
      <c r="J17" s="91">
        <v>63</v>
      </c>
      <c r="K17" s="44">
        <f t="shared" si="7"/>
        <v>5229000</v>
      </c>
      <c r="L17" s="86"/>
      <c r="M17" s="90">
        <f t="shared" si="8"/>
        <v>0</v>
      </c>
      <c r="N17" s="86"/>
      <c r="O17" s="44">
        <f t="shared" si="9"/>
        <v>0</v>
      </c>
      <c r="P17" s="86">
        <v>26</v>
      </c>
      <c r="Q17" s="90">
        <f t="shared" si="10"/>
        <v>3094000</v>
      </c>
      <c r="R17" s="86">
        <v>5</v>
      </c>
      <c r="S17" s="102">
        <f t="shared" si="11"/>
        <v>415000</v>
      </c>
      <c r="T17" s="268">
        <v>91</v>
      </c>
      <c r="U17" s="87">
        <f t="shared" si="0"/>
        <v>10829000</v>
      </c>
      <c r="V17" s="87">
        <v>33</v>
      </c>
      <c r="W17" s="269">
        <f t="shared" si="1"/>
        <v>2739000</v>
      </c>
      <c r="X17" s="47">
        <f t="shared" si="2"/>
        <v>1050</v>
      </c>
      <c r="Y17" s="31">
        <f t="shared" si="3"/>
        <v>107742000</v>
      </c>
      <c r="Z17" s="73"/>
      <c r="AD17" s="73"/>
      <c r="AG17" s="73"/>
      <c r="AI17" s="73"/>
      <c r="AJ17" s="73"/>
    </row>
    <row r="18" spans="1:36" s="65" customFormat="1" x14ac:dyDescent="0.2">
      <c r="A18" s="60">
        <v>6111</v>
      </c>
      <c r="B18" s="230" t="s">
        <v>505</v>
      </c>
      <c r="C18" s="61" t="s">
        <v>86</v>
      </c>
      <c r="D18" s="85">
        <v>262</v>
      </c>
      <c r="E18" s="90">
        <f t="shared" si="4"/>
        <v>31178000</v>
      </c>
      <c r="F18" s="85">
        <v>174</v>
      </c>
      <c r="G18" s="44">
        <f t="shared" si="5"/>
        <v>14442000</v>
      </c>
      <c r="H18" s="91">
        <v>50</v>
      </c>
      <c r="I18" s="90">
        <f t="shared" si="6"/>
        <v>5950000</v>
      </c>
      <c r="J18" s="91">
        <v>27</v>
      </c>
      <c r="K18" s="44">
        <f t="shared" si="7"/>
        <v>2241000</v>
      </c>
      <c r="L18" s="86"/>
      <c r="M18" s="90">
        <f t="shared" si="8"/>
        <v>0</v>
      </c>
      <c r="N18" s="86"/>
      <c r="O18" s="44">
        <f t="shared" si="9"/>
        <v>0</v>
      </c>
      <c r="P18" s="91">
        <v>64</v>
      </c>
      <c r="Q18" s="90">
        <f t="shared" si="10"/>
        <v>7616000</v>
      </c>
      <c r="R18" s="91">
        <v>16</v>
      </c>
      <c r="S18" s="102">
        <f t="shared" si="11"/>
        <v>1328000</v>
      </c>
      <c r="T18" s="268">
        <v>34</v>
      </c>
      <c r="U18" s="87">
        <f t="shared" si="0"/>
        <v>4046000</v>
      </c>
      <c r="V18" s="87">
        <v>16</v>
      </c>
      <c r="W18" s="269">
        <f t="shared" si="1"/>
        <v>1328000</v>
      </c>
      <c r="X18" s="47">
        <f t="shared" si="2"/>
        <v>643</v>
      </c>
      <c r="Y18" s="31">
        <f t="shared" si="3"/>
        <v>68129000</v>
      </c>
      <c r="Z18" s="73"/>
      <c r="AD18" s="73"/>
      <c r="AG18" s="73"/>
      <c r="AI18" s="73"/>
      <c r="AJ18" s="73"/>
    </row>
    <row r="19" spans="1:36" s="65" customFormat="1" x14ac:dyDescent="0.2">
      <c r="A19" s="60">
        <v>6112</v>
      </c>
      <c r="B19" s="230" t="s">
        <v>507</v>
      </c>
      <c r="C19" s="61" t="s">
        <v>87</v>
      </c>
      <c r="D19" s="85">
        <v>830</v>
      </c>
      <c r="E19" s="90">
        <f t="shared" si="4"/>
        <v>98770000</v>
      </c>
      <c r="F19" s="85">
        <v>558</v>
      </c>
      <c r="G19" s="44">
        <f t="shared" si="5"/>
        <v>46314000</v>
      </c>
      <c r="H19" s="91">
        <v>136</v>
      </c>
      <c r="I19" s="90">
        <f t="shared" si="6"/>
        <v>16184000</v>
      </c>
      <c r="J19" s="91">
        <v>98</v>
      </c>
      <c r="K19" s="44">
        <f t="shared" si="7"/>
        <v>8134000</v>
      </c>
      <c r="L19" s="86"/>
      <c r="M19" s="90">
        <f t="shared" si="8"/>
        <v>0</v>
      </c>
      <c r="N19" s="86"/>
      <c r="O19" s="44">
        <f t="shared" si="9"/>
        <v>0</v>
      </c>
      <c r="P19" s="86">
        <v>75</v>
      </c>
      <c r="Q19" s="90">
        <f t="shared" si="10"/>
        <v>8925000</v>
      </c>
      <c r="R19" s="86">
        <v>18</v>
      </c>
      <c r="S19" s="102">
        <f t="shared" si="11"/>
        <v>1494000</v>
      </c>
      <c r="T19" s="268">
        <v>98</v>
      </c>
      <c r="U19" s="87">
        <f t="shared" si="0"/>
        <v>11662000</v>
      </c>
      <c r="V19" s="87">
        <v>51</v>
      </c>
      <c r="W19" s="269">
        <f t="shared" si="1"/>
        <v>4233000</v>
      </c>
      <c r="X19" s="47">
        <f t="shared" si="2"/>
        <v>1864</v>
      </c>
      <c r="Y19" s="31">
        <f t="shared" si="3"/>
        <v>195716000</v>
      </c>
      <c r="Z19" s="73"/>
      <c r="AD19" s="73"/>
      <c r="AG19" s="73"/>
      <c r="AI19" s="73"/>
      <c r="AJ19" s="73"/>
    </row>
    <row r="20" spans="1:36" s="65" customFormat="1" x14ac:dyDescent="0.2">
      <c r="A20" s="60">
        <v>6113</v>
      </c>
      <c r="B20" s="230" t="s">
        <v>508</v>
      </c>
      <c r="C20" s="61" t="s">
        <v>88</v>
      </c>
      <c r="D20" s="85">
        <v>147</v>
      </c>
      <c r="E20" s="90">
        <f t="shared" si="4"/>
        <v>17493000</v>
      </c>
      <c r="F20" s="85">
        <v>145</v>
      </c>
      <c r="G20" s="44">
        <f t="shared" si="5"/>
        <v>12035000</v>
      </c>
      <c r="H20" s="91">
        <v>109</v>
      </c>
      <c r="I20" s="90">
        <f t="shared" si="6"/>
        <v>12971000</v>
      </c>
      <c r="J20" s="91">
        <v>47</v>
      </c>
      <c r="K20" s="44">
        <f t="shared" si="7"/>
        <v>3901000</v>
      </c>
      <c r="L20" s="86"/>
      <c r="M20" s="90">
        <f t="shared" si="8"/>
        <v>0</v>
      </c>
      <c r="N20" s="86"/>
      <c r="O20" s="44">
        <f t="shared" si="9"/>
        <v>0</v>
      </c>
      <c r="P20" s="91">
        <v>59</v>
      </c>
      <c r="Q20" s="90">
        <f t="shared" si="10"/>
        <v>7021000</v>
      </c>
      <c r="R20" s="91">
        <v>11</v>
      </c>
      <c r="S20" s="102">
        <f t="shared" si="11"/>
        <v>913000</v>
      </c>
      <c r="T20" s="268"/>
      <c r="U20" s="87">
        <f t="shared" si="0"/>
        <v>0</v>
      </c>
      <c r="V20" s="87"/>
      <c r="W20" s="269">
        <f t="shared" si="1"/>
        <v>0</v>
      </c>
      <c r="X20" s="47">
        <f t="shared" si="2"/>
        <v>518</v>
      </c>
      <c r="Y20" s="31">
        <f t="shared" si="3"/>
        <v>54334000</v>
      </c>
      <c r="Z20" s="73"/>
      <c r="AD20" s="73"/>
      <c r="AG20" s="73"/>
      <c r="AI20" s="73"/>
      <c r="AJ20" s="73"/>
    </row>
    <row r="21" spans="1:36" s="65" customFormat="1" x14ac:dyDescent="0.2">
      <c r="A21" s="60">
        <v>6114</v>
      </c>
      <c r="B21" s="230" t="s">
        <v>504</v>
      </c>
      <c r="C21" s="61" t="s">
        <v>89</v>
      </c>
      <c r="D21" s="85">
        <v>113</v>
      </c>
      <c r="E21" s="90">
        <f t="shared" si="4"/>
        <v>13447000</v>
      </c>
      <c r="F21" s="85">
        <v>98</v>
      </c>
      <c r="G21" s="44">
        <f t="shared" si="5"/>
        <v>8134000</v>
      </c>
      <c r="H21" s="91">
        <v>53</v>
      </c>
      <c r="I21" s="90">
        <f t="shared" si="6"/>
        <v>6307000</v>
      </c>
      <c r="J21" s="91">
        <v>29</v>
      </c>
      <c r="K21" s="44">
        <f t="shared" si="7"/>
        <v>2407000</v>
      </c>
      <c r="L21" s="86"/>
      <c r="M21" s="90">
        <f t="shared" si="8"/>
        <v>0</v>
      </c>
      <c r="N21" s="86"/>
      <c r="O21" s="44">
        <f t="shared" si="9"/>
        <v>0</v>
      </c>
      <c r="P21" s="86"/>
      <c r="Q21" s="90">
        <f t="shared" si="10"/>
        <v>0</v>
      </c>
      <c r="R21" s="86"/>
      <c r="S21" s="102">
        <f t="shared" si="11"/>
        <v>0</v>
      </c>
      <c r="T21" s="268">
        <v>47</v>
      </c>
      <c r="U21" s="87">
        <f t="shared" si="0"/>
        <v>5593000</v>
      </c>
      <c r="V21" s="87">
        <v>12</v>
      </c>
      <c r="W21" s="269">
        <f t="shared" si="1"/>
        <v>996000</v>
      </c>
      <c r="X21" s="47">
        <f t="shared" si="2"/>
        <v>352</v>
      </c>
      <c r="Y21" s="31">
        <f t="shared" si="3"/>
        <v>36884000</v>
      </c>
      <c r="Z21" s="73"/>
      <c r="AD21" s="73"/>
      <c r="AG21" s="73"/>
      <c r="AI21" s="73"/>
      <c r="AJ21" s="73"/>
    </row>
    <row r="22" spans="1:36" s="65" customFormat="1" x14ac:dyDescent="0.2">
      <c r="A22" s="60">
        <v>6115</v>
      </c>
      <c r="B22" s="230" t="s">
        <v>495</v>
      </c>
      <c r="C22" s="61" t="s">
        <v>90</v>
      </c>
      <c r="D22" s="85">
        <v>154</v>
      </c>
      <c r="E22" s="90">
        <f t="shared" si="4"/>
        <v>18326000</v>
      </c>
      <c r="F22" s="85">
        <v>128</v>
      </c>
      <c r="G22" s="44">
        <f t="shared" si="5"/>
        <v>10624000</v>
      </c>
      <c r="H22" s="91">
        <v>61</v>
      </c>
      <c r="I22" s="90">
        <f t="shared" si="6"/>
        <v>7259000</v>
      </c>
      <c r="J22" s="91">
        <v>32</v>
      </c>
      <c r="K22" s="44">
        <f t="shared" si="7"/>
        <v>2656000</v>
      </c>
      <c r="L22" s="86"/>
      <c r="M22" s="90">
        <f t="shared" si="8"/>
        <v>0</v>
      </c>
      <c r="N22" s="86"/>
      <c r="O22" s="44">
        <f t="shared" si="9"/>
        <v>0</v>
      </c>
      <c r="P22" s="91">
        <v>25</v>
      </c>
      <c r="Q22" s="90">
        <f t="shared" si="10"/>
        <v>2975000</v>
      </c>
      <c r="R22" s="91">
        <v>9</v>
      </c>
      <c r="S22" s="102">
        <f t="shared" si="11"/>
        <v>747000</v>
      </c>
      <c r="T22" s="268"/>
      <c r="U22" s="87">
        <f t="shared" si="0"/>
        <v>0</v>
      </c>
      <c r="V22" s="87"/>
      <c r="W22" s="269">
        <f t="shared" si="1"/>
        <v>0</v>
      </c>
      <c r="X22" s="47">
        <f t="shared" si="2"/>
        <v>409</v>
      </c>
      <c r="Y22" s="31">
        <f t="shared" si="3"/>
        <v>42587000</v>
      </c>
      <c r="Z22" s="73"/>
      <c r="AD22" s="73"/>
      <c r="AG22" s="73"/>
      <c r="AI22" s="73"/>
      <c r="AJ22" s="73"/>
    </row>
    <row r="23" spans="1:36" s="65" customFormat="1" x14ac:dyDescent="0.2">
      <c r="A23" s="60">
        <v>6116</v>
      </c>
      <c r="B23" s="230" t="s">
        <v>486</v>
      </c>
      <c r="C23" s="61" t="s">
        <v>91</v>
      </c>
      <c r="D23" s="85">
        <v>71</v>
      </c>
      <c r="E23" s="90">
        <f t="shared" si="4"/>
        <v>8449000</v>
      </c>
      <c r="F23" s="85">
        <v>67</v>
      </c>
      <c r="G23" s="44">
        <f t="shared" si="5"/>
        <v>5561000</v>
      </c>
      <c r="H23" s="133"/>
      <c r="I23" s="90">
        <f t="shared" si="6"/>
        <v>0</v>
      </c>
      <c r="J23" s="133"/>
      <c r="K23" s="44">
        <f t="shared" si="7"/>
        <v>0</v>
      </c>
      <c r="L23" s="86"/>
      <c r="M23" s="90">
        <f t="shared" si="8"/>
        <v>0</v>
      </c>
      <c r="N23" s="86"/>
      <c r="O23" s="44">
        <f t="shared" si="9"/>
        <v>0</v>
      </c>
      <c r="P23" s="86">
        <v>12</v>
      </c>
      <c r="Q23" s="90">
        <f t="shared" si="10"/>
        <v>1428000</v>
      </c>
      <c r="R23" s="86">
        <v>3</v>
      </c>
      <c r="S23" s="102">
        <f t="shared" si="11"/>
        <v>249000</v>
      </c>
      <c r="T23" s="268"/>
      <c r="U23" s="87">
        <f t="shared" si="0"/>
        <v>0</v>
      </c>
      <c r="V23" s="87"/>
      <c r="W23" s="269">
        <f t="shared" si="1"/>
        <v>0</v>
      </c>
      <c r="X23" s="47">
        <f t="shared" si="2"/>
        <v>153</v>
      </c>
      <c r="Y23" s="31">
        <f t="shared" si="3"/>
        <v>15687000</v>
      </c>
      <c r="Z23" s="73"/>
      <c r="AD23" s="73"/>
      <c r="AG23" s="73"/>
      <c r="AI23" s="73"/>
      <c r="AJ23" s="73"/>
    </row>
    <row r="24" spans="1:36" s="65" customFormat="1" x14ac:dyDescent="0.2">
      <c r="A24" s="60">
        <v>6117</v>
      </c>
      <c r="B24" s="230" t="s">
        <v>506</v>
      </c>
      <c r="C24" s="61" t="s">
        <v>92</v>
      </c>
      <c r="D24" s="85">
        <v>171</v>
      </c>
      <c r="E24" s="90">
        <f t="shared" si="4"/>
        <v>20349000</v>
      </c>
      <c r="F24" s="85">
        <v>117</v>
      </c>
      <c r="G24" s="44">
        <f t="shared" si="5"/>
        <v>9711000</v>
      </c>
      <c r="H24" s="91">
        <v>55</v>
      </c>
      <c r="I24" s="90">
        <f t="shared" si="6"/>
        <v>6545000</v>
      </c>
      <c r="J24" s="91">
        <v>19</v>
      </c>
      <c r="K24" s="44">
        <f t="shared" si="7"/>
        <v>1577000</v>
      </c>
      <c r="L24" s="86"/>
      <c r="M24" s="90">
        <f t="shared" si="8"/>
        <v>0</v>
      </c>
      <c r="N24" s="86"/>
      <c r="O24" s="44">
        <f t="shared" si="9"/>
        <v>0</v>
      </c>
      <c r="P24" s="86">
        <v>11</v>
      </c>
      <c r="Q24" s="90">
        <f t="shared" si="10"/>
        <v>1309000</v>
      </c>
      <c r="R24" s="86">
        <v>0</v>
      </c>
      <c r="S24" s="102">
        <f t="shared" si="11"/>
        <v>0</v>
      </c>
      <c r="T24" s="268">
        <v>45</v>
      </c>
      <c r="U24" s="87">
        <f t="shared" si="0"/>
        <v>5355000</v>
      </c>
      <c r="V24" s="87">
        <v>11</v>
      </c>
      <c r="W24" s="269">
        <f t="shared" si="1"/>
        <v>913000</v>
      </c>
      <c r="X24" s="47">
        <f t="shared" si="2"/>
        <v>429</v>
      </c>
      <c r="Y24" s="31">
        <f t="shared" si="3"/>
        <v>45759000</v>
      </c>
      <c r="Z24" s="73"/>
      <c r="AD24" s="73"/>
      <c r="AG24" s="73"/>
      <c r="AI24" s="73"/>
      <c r="AJ24" s="73"/>
    </row>
    <row r="25" spans="1:36" s="65" customFormat="1" x14ac:dyDescent="0.2">
      <c r="A25" s="60">
        <v>6201</v>
      </c>
      <c r="B25" s="230" t="s">
        <v>510</v>
      </c>
      <c r="C25" s="61" t="s">
        <v>93</v>
      </c>
      <c r="D25" s="85">
        <v>576</v>
      </c>
      <c r="E25" s="90">
        <f t="shared" si="4"/>
        <v>68544000</v>
      </c>
      <c r="F25" s="85">
        <v>480</v>
      </c>
      <c r="G25" s="44">
        <f t="shared" si="5"/>
        <v>39840000</v>
      </c>
      <c r="H25" s="91">
        <v>183</v>
      </c>
      <c r="I25" s="90">
        <f t="shared" si="6"/>
        <v>21777000</v>
      </c>
      <c r="J25" s="91">
        <v>167</v>
      </c>
      <c r="K25" s="44">
        <f t="shared" si="7"/>
        <v>13861000</v>
      </c>
      <c r="L25" s="86"/>
      <c r="M25" s="90">
        <f t="shared" si="8"/>
        <v>0</v>
      </c>
      <c r="N25" s="86"/>
      <c r="O25" s="44">
        <f t="shared" si="9"/>
        <v>0</v>
      </c>
      <c r="P25" s="86">
        <v>34</v>
      </c>
      <c r="Q25" s="90">
        <f t="shared" si="10"/>
        <v>4046000</v>
      </c>
      <c r="R25" s="86">
        <v>0</v>
      </c>
      <c r="S25" s="102">
        <f t="shared" si="11"/>
        <v>0</v>
      </c>
      <c r="T25" s="268">
        <v>58</v>
      </c>
      <c r="U25" s="87">
        <f t="shared" si="0"/>
        <v>6902000</v>
      </c>
      <c r="V25" s="87">
        <v>56</v>
      </c>
      <c r="W25" s="269">
        <f t="shared" si="1"/>
        <v>4648000</v>
      </c>
      <c r="X25" s="47">
        <f t="shared" si="2"/>
        <v>1554</v>
      </c>
      <c r="Y25" s="31">
        <f t="shared" si="3"/>
        <v>159618000</v>
      </c>
      <c r="Z25" s="73"/>
      <c r="AD25" s="73"/>
      <c r="AG25" s="73"/>
      <c r="AI25" s="73"/>
      <c r="AJ25" s="73"/>
    </row>
    <row r="26" spans="1:36" s="65" customFormat="1" x14ac:dyDescent="0.2">
      <c r="A26" s="60">
        <v>6202</v>
      </c>
      <c r="B26" s="230" t="s">
        <v>512</v>
      </c>
      <c r="C26" s="61" t="s">
        <v>94</v>
      </c>
      <c r="D26" s="85">
        <v>445</v>
      </c>
      <c r="E26" s="90">
        <f t="shared" si="4"/>
        <v>52955000</v>
      </c>
      <c r="F26" s="85">
        <v>362</v>
      </c>
      <c r="G26" s="44">
        <f t="shared" si="5"/>
        <v>30046000</v>
      </c>
      <c r="H26" s="91">
        <v>43</v>
      </c>
      <c r="I26" s="90">
        <f t="shared" si="6"/>
        <v>5117000</v>
      </c>
      <c r="J26" s="91">
        <v>23</v>
      </c>
      <c r="K26" s="44">
        <f t="shared" si="7"/>
        <v>1909000</v>
      </c>
      <c r="L26" s="86"/>
      <c r="M26" s="90">
        <f t="shared" si="8"/>
        <v>0</v>
      </c>
      <c r="N26" s="86"/>
      <c r="O26" s="44">
        <f t="shared" si="9"/>
        <v>0</v>
      </c>
      <c r="P26" s="86">
        <v>39</v>
      </c>
      <c r="Q26" s="90">
        <f t="shared" si="10"/>
        <v>4641000</v>
      </c>
      <c r="R26" s="86">
        <v>12</v>
      </c>
      <c r="S26" s="102">
        <f t="shared" si="11"/>
        <v>996000</v>
      </c>
      <c r="T26" s="268">
        <v>72</v>
      </c>
      <c r="U26" s="87">
        <f t="shared" si="0"/>
        <v>8568000</v>
      </c>
      <c r="V26" s="87">
        <v>28</v>
      </c>
      <c r="W26" s="269">
        <f t="shared" si="1"/>
        <v>2324000</v>
      </c>
      <c r="X26" s="47">
        <f t="shared" si="2"/>
        <v>1024</v>
      </c>
      <c r="Y26" s="31">
        <f t="shared" si="3"/>
        <v>106556000</v>
      </c>
      <c r="Z26" s="73"/>
      <c r="AD26" s="73"/>
      <c r="AG26" s="73"/>
      <c r="AI26" s="73"/>
      <c r="AJ26" s="73"/>
    </row>
    <row r="27" spans="1:36" s="65" customFormat="1" x14ac:dyDescent="0.2">
      <c r="A27" s="60">
        <v>6203</v>
      </c>
      <c r="B27" s="230" t="s">
        <v>514</v>
      </c>
      <c r="C27" s="61" t="s">
        <v>95</v>
      </c>
      <c r="D27" s="85">
        <v>170</v>
      </c>
      <c r="E27" s="90">
        <f t="shared" si="4"/>
        <v>20230000</v>
      </c>
      <c r="F27" s="85">
        <v>131</v>
      </c>
      <c r="G27" s="44">
        <f t="shared" si="5"/>
        <v>10873000</v>
      </c>
      <c r="H27" s="91"/>
      <c r="I27" s="90">
        <f t="shared" si="6"/>
        <v>0</v>
      </c>
      <c r="J27" s="91"/>
      <c r="K27" s="44">
        <f t="shared" si="7"/>
        <v>0</v>
      </c>
      <c r="L27" s="86"/>
      <c r="M27" s="90">
        <f t="shared" si="8"/>
        <v>0</v>
      </c>
      <c r="N27" s="86"/>
      <c r="O27" s="44">
        <f t="shared" si="9"/>
        <v>0</v>
      </c>
      <c r="P27" s="86"/>
      <c r="Q27" s="90">
        <f t="shared" si="10"/>
        <v>0</v>
      </c>
      <c r="R27" s="86"/>
      <c r="S27" s="102">
        <f t="shared" si="11"/>
        <v>0</v>
      </c>
      <c r="T27" s="268">
        <v>32</v>
      </c>
      <c r="U27" s="87">
        <f t="shared" si="0"/>
        <v>3808000</v>
      </c>
      <c r="V27" s="87">
        <v>21</v>
      </c>
      <c r="W27" s="269">
        <f t="shared" si="1"/>
        <v>1743000</v>
      </c>
      <c r="X27" s="47">
        <f t="shared" si="2"/>
        <v>354</v>
      </c>
      <c r="Y27" s="31">
        <f t="shared" si="3"/>
        <v>36654000</v>
      </c>
      <c r="Z27" s="73"/>
      <c r="AD27" s="73"/>
      <c r="AG27" s="73"/>
      <c r="AI27" s="73"/>
      <c r="AJ27" s="73"/>
    </row>
    <row r="28" spans="1:36" s="65" customFormat="1" x14ac:dyDescent="0.2">
      <c r="A28" s="60">
        <v>6204</v>
      </c>
      <c r="B28" s="230" t="s">
        <v>517</v>
      </c>
      <c r="C28" s="61" t="s">
        <v>96</v>
      </c>
      <c r="D28" s="85">
        <v>92</v>
      </c>
      <c r="E28" s="90">
        <f t="shared" si="4"/>
        <v>10948000</v>
      </c>
      <c r="F28" s="85">
        <v>95</v>
      </c>
      <c r="G28" s="44">
        <f t="shared" si="5"/>
        <v>7885000</v>
      </c>
      <c r="H28" s="91">
        <v>41</v>
      </c>
      <c r="I28" s="90">
        <f t="shared" si="6"/>
        <v>4879000</v>
      </c>
      <c r="J28" s="91">
        <v>20</v>
      </c>
      <c r="K28" s="44">
        <f t="shared" si="7"/>
        <v>1660000</v>
      </c>
      <c r="L28" s="86"/>
      <c r="M28" s="90">
        <f t="shared" si="8"/>
        <v>0</v>
      </c>
      <c r="N28" s="86"/>
      <c r="O28" s="44">
        <f t="shared" si="9"/>
        <v>0</v>
      </c>
      <c r="P28" s="86">
        <v>13</v>
      </c>
      <c r="Q28" s="90">
        <f t="shared" si="10"/>
        <v>1547000</v>
      </c>
      <c r="R28" s="86">
        <v>4</v>
      </c>
      <c r="S28" s="102">
        <f t="shared" si="11"/>
        <v>332000</v>
      </c>
      <c r="T28" s="268">
        <v>21</v>
      </c>
      <c r="U28" s="87">
        <f t="shared" si="0"/>
        <v>2499000</v>
      </c>
      <c r="V28" s="87">
        <v>19</v>
      </c>
      <c r="W28" s="269">
        <f t="shared" si="1"/>
        <v>1577000</v>
      </c>
      <c r="X28" s="47">
        <f t="shared" si="2"/>
        <v>305</v>
      </c>
      <c r="Y28" s="31">
        <f t="shared" si="3"/>
        <v>31327000</v>
      </c>
      <c r="Z28" s="73"/>
      <c r="AD28" s="73"/>
      <c r="AG28" s="73"/>
      <c r="AI28" s="73"/>
      <c r="AJ28" s="73"/>
    </row>
    <row r="29" spans="1:36" s="65" customFormat="1" x14ac:dyDescent="0.2">
      <c r="A29" s="60">
        <v>6205</v>
      </c>
      <c r="B29" s="230" t="s">
        <v>519</v>
      </c>
      <c r="C29" s="61" t="s">
        <v>97</v>
      </c>
      <c r="D29" s="85">
        <v>425</v>
      </c>
      <c r="E29" s="90">
        <f t="shared" si="4"/>
        <v>50575000</v>
      </c>
      <c r="F29" s="85">
        <v>381</v>
      </c>
      <c r="G29" s="44">
        <f t="shared" si="5"/>
        <v>31623000</v>
      </c>
      <c r="H29" s="91">
        <v>160</v>
      </c>
      <c r="I29" s="90">
        <f t="shared" si="6"/>
        <v>19040000</v>
      </c>
      <c r="J29" s="91">
        <v>81</v>
      </c>
      <c r="K29" s="44">
        <f t="shared" si="7"/>
        <v>6723000</v>
      </c>
      <c r="L29" s="86"/>
      <c r="M29" s="90">
        <f t="shared" si="8"/>
        <v>0</v>
      </c>
      <c r="N29" s="86"/>
      <c r="O29" s="44">
        <f t="shared" si="9"/>
        <v>0</v>
      </c>
      <c r="P29" s="86">
        <v>60</v>
      </c>
      <c r="Q29" s="90">
        <f t="shared" si="10"/>
        <v>7140000</v>
      </c>
      <c r="R29" s="86">
        <v>14</v>
      </c>
      <c r="S29" s="102">
        <f t="shared" si="11"/>
        <v>1162000</v>
      </c>
      <c r="T29" s="268">
        <v>65</v>
      </c>
      <c r="U29" s="87">
        <f t="shared" si="0"/>
        <v>7735000</v>
      </c>
      <c r="V29" s="87">
        <v>27</v>
      </c>
      <c r="W29" s="269">
        <f t="shared" si="1"/>
        <v>2241000</v>
      </c>
      <c r="X29" s="47">
        <f t="shared" si="2"/>
        <v>1213</v>
      </c>
      <c r="Y29" s="31">
        <f t="shared" si="3"/>
        <v>126239000</v>
      </c>
      <c r="Z29" s="73"/>
      <c r="AD29" s="73"/>
      <c r="AG29" s="73"/>
      <c r="AI29" s="73"/>
      <c r="AJ29" s="73"/>
    </row>
    <row r="30" spans="1:36" s="65" customFormat="1" x14ac:dyDescent="0.2">
      <c r="A30" s="60">
        <v>6206</v>
      </c>
      <c r="B30" s="230" t="s">
        <v>513</v>
      </c>
      <c r="C30" s="61" t="s">
        <v>98</v>
      </c>
      <c r="D30" s="85">
        <v>121</v>
      </c>
      <c r="E30" s="90">
        <f t="shared" si="4"/>
        <v>14399000</v>
      </c>
      <c r="F30" s="85">
        <v>70</v>
      </c>
      <c r="G30" s="44">
        <f t="shared" si="5"/>
        <v>5810000</v>
      </c>
      <c r="H30" s="91">
        <v>15</v>
      </c>
      <c r="I30" s="90">
        <f t="shared" si="6"/>
        <v>1785000</v>
      </c>
      <c r="J30" s="91">
        <v>12</v>
      </c>
      <c r="K30" s="44">
        <f t="shared" si="7"/>
        <v>996000</v>
      </c>
      <c r="L30" s="86"/>
      <c r="M30" s="90">
        <f t="shared" si="8"/>
        <v>0</v>
      </c>
      <c r="N30" s="86"/>
      <c r="O30" s="44">
        <f t="shared" si="9"/>
        <v>0</v>
      </c>
      <c r="P30" s="86">
        <v>14</v>
      </c>
      <c r="Q30" s="90">
        <f t="shared" si="10"/>
        <v>1666000</v>
      </c>
      <c r="R30" s="86">
        <v>3</v>
      </c>
      <c r="S30" s="102">
        <f t="shared" si="11"/>
        <v>249000</v>
      </c>
      <c r="T30" s="268">
        <v>20</v>
      </c>
      <c r="U30" s="87">
        <f t="shared" si="0"/>
        <v>2380000</v>
      </c>
      <c r="V30" s="87">
        <v>11</v>
      </c>
      <c r="W30" s="269">
        <f t="shared" si="1"/>
        <v>913000</v>
      </c>
      <c r="X30" s="47">
        <f t="shared" si="2"/>
        <v>266</v>
      </c>
      <c r="Y30" s="31">
        <f t="shared" si="3"/>
        <v>28198000</v>
      </c>
      <c r="Z30" s="73"/>
      <c r="AD30" s="73"/>
      <c r="AG30" s="73"/>
      <c r="AI30" s="73"/>
      <c r="AJ30" s="73"/>
    </row>
    <row r="31" spans="1:36" s="65" customFormat="1" x14ac:dyDescent="0.2">
      <c r="A31" s="60">
        <v>6207</v>
      </c>
      <c r="B31" s="230" t="s">
        <v>515</v>
      </c>
      <c r="C31" s="61" t="s">
        <v>99</v>
      </c>
      <c r="D31" s="85">
        <v>115</v>
      </c>
      <c r="E31" s="90">
        <f t="shared" si="4"/>
        <v>13685000</v>
      </c>
      <c r="F31" s="85">
        <v>117</v>
      </c>
      <c r="G31" s="44">
        <f t="shared" si="5"/>
        <v>9711000</v>
      </c>
      <c r="H31" s="91">
        <v>56</v>
      </c>
      <c r="I31" s="90">
        <f t="shared" si="6"/>
        <v>6664000</v>
      </c>
      <c r="J31" s="91">
        <v>20</v>
      </c>
      <c r="K31" s="44">
        <f t="shared" si="7"/>
        <v>1660000</v>
      </c>
      <c r="L31" s="86"/>
      <c r="M31" s="90">
        <f t="shared" si="8"/>
        <v>0</v>
      </c>
      <c r="N31" s="86"/>
      <c r="O31" s="44">
        <f t="shared" si="9"/>
        <v>0</v>
      </c>
      <c r="P31" s="86">
        <v>10</v>
      </c>
      <c r="Q31" s="90">
        <f t="shared" si="10"/>
        <v>1190000</v>
      </c>
      <c r="R31" s="86">
        <v>4</v>
      </c>
      <c r="S31" s="102">
        <f t="shared" si="11"/>
        <v>332000</v>
      </c>
      <c r="T31" s="268">
        <v>42</v>
      </c>
      <c r="U31" s="87">
        <f t="shared" si="0"/>
        <v>4998000</v>
      </c>
      <c r="V31" s="87">
        <v>15</v>
      </c>
      <c r="W31" s="269">
        <f t="shared" si="1"/>
        <v>1245000</v>
      </c>
      <c r="X31" s="47">
        <f t="shared" si="2"/>
        <v>379</v>
      </c>
      <c r="Y31" s="31">
        <f t="shared" si="3"/>
        <v>39485000</v>
      </c>
      <c r="Z31" s="73"/>
      <c r="AD31" s="73"/>
      <c r="AG31" s="73"/>
      <c r="AI31" s="73"/>
      <c r="AJ31" s="73"/>
    </row>
    <row r="32" spans="1:36" s="65" customFormat="1" x14ac:dyDescent="0.2">
      <c r="A32" s="60">
        <v>6208</v>
      </c>
      <c r="B32" s="230" t="s">
        <v>516</v>
      </c>
      <c r="C32" s="61" t="s">
        <v>100</v>
      </c>
      <c r="D32" s="85">
        <v>155</v>
      </c>
      <c r="E32" s="90">
        <f t="shared" si="4"/>
        <v>18445000</v>
      </c>
      <c r="F32" s="85">
        <v>118</v>
      </c>
      <c r="G32" s="44">
        <f t="shared" si="5"/>
        <v>9794000</v>
      </c>
      <c r="H32" s="91">
        <v>65</v>
      </c>
      <c r="I32" s="90">
        <f t="shared" si="6"/>
        <v>7735000</v>
      </c>
      <c r="J32" s="91">
        <v>25</v>
      </c>
      <c r="K32" s="44">
        <f t="shared" si="7"/>
        <v>2075000</v>
      </c>
      <c r="L32" s="86"/>
      <c r="M32" s="90">
        <f t="shared" si="8"/>
        <v>0</v>
      </c>
      <c r="N32" s="86"/>
      <c r="O32" s="44">
        <f t="shared" si="9"/>
        <v>0</v>
      </c>
      <c r="P32" s="86">
        <v>37</v>
      </c>
      <c r="Q32" s="90">
        <f t="shared" si="10"/>
        <v>4403000</v>
      </c>
      <c r="R32" s="86">
        <v>4</v>
      </c>
      <c r="S32" s="102">
        <f t="shared" si="11"/>
        <v>332000</v>
      </c>
      <c r="T32" s="268">
        <v>32</v>
      </c>
      <c r="U32" s="87">
        <f t="shared" si="0"/>
        <v>3808000</v>
      </c>
      <c r="V32" s="87">
        <v>17</v>
      </c>
      <c r="W32" s="269">
        <f t="shared" si="1"/>
        <v>1411000</v>
      </c>
      <c r="X32" s="47">
        <f t="shared" si="2"/>
        <v>453</v>
      </c>
      <c r="Y32" s="31">
        <f t="shared" si="3"/>
        <v>48003000</v>
      </c>
      <c r="Z32" s="73"/>
      <c r="AD32" s="73"/>
      <c r="AG32" s="73"/>
      <c r="AI32" s="73"/>
      <c r="AJ32" s="73"/>
    </row>
    <row r="33" spans="1:36" s="65" customFormat="1" x14ac:dyDescent="0.2">
      <c r="A33" s="60">
        <v>6209</v>
      </c>
      <c r="B33" s="230" t="s">
        <v>511</v>
      </c>
      <c r="C33" s="61" t="s">
        <v>101</v>
      </c>
      <c r="D33" s="85">
        <v>215</v>
      </c>
      <c r="E33" s="90">
        <f t="shared" si="4"/>
        <v>25585000</v>
      </c>
      <c r="F33" s="85">
        <v>187</v>
      </c>
      <c r="G33" s="44">
        <f t="shared" si="5"/>
        <v>15521000</v>
      </c>
      <c r="H33" s="91">
        <v>52</v>
      </c>
      <c r="I33" s="90">
        <f t="shared" si="6"/>
        <v>6188000</v>
      </c>
      <c r="J33" s="91">
        <v>11</v>
      </c>
      <c r="K33" s="44">
        <f t="shared" si="7"/>
        <v>913000</v>
      </c>
      <c r="L33" s="86"/>
      <c r="M33" s="90">
        <f t="shared" si="8"/>
        <v>0</v>
      </c>
      <c r="N33" s="86"/>
      <c r="O33" s="44">
        <f t="shared" si="9"/>
        <v>0</v>
      </c>
      <c r="P33" s="86">
        <v>22</v>
      </c>
      <c r="Q33" s="90">
        <f t="shared" si="10"/>
        <v>2618000</v>
      </c>
      <c r="R33" s="86">
        <v>7</v>
      </c>
      <c r="S33" s="102">
        <f t="shared" si="11"/>
        <v>581000</v>
      </c>
      <c r="T33" s="268">
        <v>42</v>
      </c>
      <c r="U33" s="87">
        <f t="shared" si="0"/>
        <v>4998000</v>
      </c>
      <c r="V33" s="87">
        <v>17</v>
      </c>
      <c r="W33" s="269">
        <f t="shared" si="1"/>
        <v>1411000</v>
      </c>
      <c r="X33" s="47">
        <f t="shared" si="2"/>
        <v>553</v>
      </c>
      <c r="Y33" s="31">
        <f t="shared" si="3"/>
        <v>57815000</v>
      </c>
      <c r="Z33" s="73"/>
      <c r="AD33" s="73"/>
      <c r="AG33" s="73"/>
      <c r="AI33" s="73"/>
      <c r="AJ33" s="73"/>
    </row>
    <row r="34" spans="1:36" s="65" customFormat="1" x14ac:dyDescent="0.2">
      <c r="A34" s="60">
        <v>6214</v>
      </c>
      <c r="B34" s="230" t="s">
        <v>518</v>
      </c>
      <c r="C34" s="61" t="s">
        <v>102</v>
      </c>
      <c r="D34" s="85">
        <v>32</v>
      </c>
      <c r="E34" s="90">
        <f t="shared" si="4"/>
        <v>3808000</v>
      </c>
      <c r="F34" s="85">
        <v>24</v>
      </c>
      <c r="G34" s="44">
        <f t="shared" si="5"/>
        <v>1992000</v>
      </c>
      <c r="H34" s="91">
        <v>37</v>
      </c>
      <c r="I34" s="90">
        <f t="shared" si="6"/>
        <v>4403000</v>
      </c>
      <c r="J34" s="91">
        <v>4</v>
      </c>
      <c r="K34" s="44">
        <f t="shared" si="7"/>
        <v>332000</v>
      </c>
      <c r="L34" s="86"/>
      <c r="M34" s="90">
        <f t="shared" si="8"/>
        <v>0</v>
      </c>
      <c r="N34" s="86"/>
      <c r="O34" s="44">
        <f t="shared" si="9"/>
        <v>0</v>
      </c>
      <c r="P34" s="86"/>
      <c r="Q34" s="90">
        <f t="shared" si="10"/>
        <v>0</v>
      </c>
      <c r="R34" s="86"/>
      <c r="S34" s="102">
        <f t="shared" si="11"/>
        <v>0</v>
      </c>
      <c r="T34" s="268">
        <v>10</v>
      </c>
      <c r="U34" s="87">
        <f t="shared" si="0"/>
        <v>1190000</v>
      </c>
      <c r="V34" s="87">
        <v>10</v>
      </c>
      <c r="W34" s="269">
        <f t="shared" si="1"/>
        <v>830000</v>
      </c>
      <c r="X34" s="47">
        <f t="shared" si="2"/>
        <v>117</v>
      </c>
      <c r="Y34" s="31">
        <f t="shared" si="3"/>
        <v>12555000</v>
      </c>
      <c r="Z34" s="73"/>
      <c r="AD34" s="73"/>
      <c r="AG34" s="73"/>
      <c r="AI34" s="73"/>
      <c r="AJ34" s="73"/>
    </row>
    <row r="35" spans="1:36" s="65" customFormat="1" x14ac:dyDescent="0.2">
      <c r="A35" s="60">
        <v>6301</v>
      </c>
      <c r="B35" s="230" t="s">
        <v>496</v>
      </c>
      <c r="C35" s="61" t="s">
        <v>103</v>
      </c>
      <c r="D35" s="85">
        <v>268</v>
      </c>
      <c r="E35" s="90">
        <f t="shared" si="4"/>
        <v>31892000</v>
      </c>
      <c r="F35" s="85">
        <v>161</v>
      </c>
      <c r="G35" s="44">
        <f t="shared" si="5"/>
        <v>13363000</v>
      </c>
      <c r="H35" s="91">
        <v>31</v>
      </c>
      <c r="I35" s="90">
        <f t="shared" si="6"/>
        <v>3689000</v>
      </c>
      <c r="J35" s="91">
        <v>4</v>
      </c>
      <c r="K35" s="44">
        <f t="shared" si="7"/>
        <v>332000</v>
      </c>
      <c r="L35" s="86"/>
      <c r="M35" s="90">
        <f t="shared" si="8"/>
        <v>0</v>
      </c>
      <c r="N35" s="86"/>
      <c r="O35" s="44">
        <f t="shared" si="9"/>
        <v>0</v>
      </c>
      <c r="P35" s="86">
        <v>18</v>
      </c>
      <c r="Q35" s="90">
        <f t="shared" si="10"/>
        <v>2142000</v>
      </c>
      <c r="R35" s="86">
        <v>3</v>
      </c>
      <c r="S35" s="102">
        <f t="shared" si="11"/>
        <v>249000</v>
      </c>
      <c r="T35" s="268">
        <v>60</v>
      </c>
      <c r="U35" s="87">
        <f t="shared" si="0"/>
        <v>7140000</v>
      </c>
      <c r="V35" s="87">
        <v>21</v>
      </c>
      <c r="W35" s="269">
        <f t="shared" si="1"/>
        <v>1743000</v>
      </c>
      <c r="X35" s="47">
        <f t="shared" si="2"/>
        <v>566</v>
      </c>
      <c r="Y35" s="31">
        <f t="shared" si="3"/>
        <v>60550000</v>
      </c>
      <c r="Z35" s="73"/>
      <c r="AD35" s="73"/>
      <c r="AG35" s="73"/>
      <c r="AI35" s="73"/>
      <c r="AJ35" s="73"/>
    </row>
    <row r="36" spans="1:36" s="65" customFormat="1" x14ac:dyDescent="0.2">
      <c r="A36" s="60">
        <v>6302</v>
      </c>
      <c r="B36" s="230" t="s">
        <v>498</v>
      </c>
      <c r="C36" s="61" t="s">
        <v>104</v>
      </c>
      <c r="D36" s="85">
        <v>129</v>
      </c>
      <c r="E36" s="90">
        <f t="shared" si="4"/>
        <v>15351000</v>
      </c>
      <c r="F36" s="85">
        <v>91</v>
      </c>
      <c r="G36" s="44">
        <f t="shared" si="5"/>
        <v>7553000</v>
      </c>
      <c r="H36" s="91">
        <v>49</v>
      </c>
      <c r="I36" s="90">
        <f t="shared" si="6"/>
        <v>5831000</v>
      </c>
      <c r="J36" s="91">
        <v>10</v>
      </c>
      <c r="K36" s="44">
        <f t="shared" si="7"/>
        <v>830000</v>
      </c>
      <c r="L36" s="86"/>
      <c r="M36" s="90">
        <f t="shared" si="8"/>
        <v>0</v>
      </c>
      <c r="N36" s="86"/>
      <c r="O36" s="44">
        <f t="shared" si="9"/>
        <v>0</v>
      </c>
      <c r="P36" s="86"/>
      <c r="Q36" s="90">
        <f t="shared" si="10"/>
        <v>0</v>
      </c>
      <c r="R36" s="86"/>
      <c r="S36" s="102">
        <f t="shared" si="11"/>
        <v>0</v>
      </c>
      <c r="T36" s="268">
        <v>36</v>
      </c>
      <c r="U36" s="87">
        <f t="shared" si="0"/>
        <v>4284000</v>
      </c>
      <c r="V36" s="87">
        <v>16</v>
      </c>
      <c r="W36" s="269">
        <f t="shared" si="1"/>
        <v>1328000</v>
      </c>
      <c r="X36" s="47">
        <f t="shared" si="2"/>
        <v>331</v>
      </c>
      <c r="Y36" s="31">
        <f t="shared" si="3"/>
        <v>35177000</v>
      </c>
      <c r="Z36" s="73"/>
      <c r="AD36" s="73"/>
      <c r="AG36" s="73"/>
      <c r="AI36" s="73"/>
      <c r="AJ36" s="73"/>
    </row>
    <row r="37" spans="1:36" s="65" customFormat="1" x14ac:dyDescent="0.2">
      <c r="A37" s="60">
        <v>6303</v>
      </c>
      <c r="B37" s="230" t="s">
        <v>497</v>
      </c>
      <c r="C37" s="61" t="s">
        <v>105</v>
      </c>
      <c r="D37" s="85">
        <v>101</v>
      </c>
      <c r="E37" s="90">
        <f t="shared" si="4"/>
        <v>12019000</v>
      </c>
      <c r="F37" s="85">
        <v>78</v>
      </c>
      <c r="G37" s="44">
        <f t="shared" si="5"/>
        <v>6474000</v>
      </c>
      <c r="H37" s="91">
        <v>28</v>
      </c>
      <c r="I37" s="90">
        <f t="shared" si="6"/>
        <v>3332000</v>
      </c>
      <c r="J37" s="91">
        <v>4</v>
      </c>
      <c r="K37" s="44">
        <f t="shared" si="7"/>
        <v>332000</v>
      </c>
      <c r="L37" s="86"/>
      <c r="M37" s="90">
        <f t="shared" si="8"/>
        <v>0</v>
      </c>
      <c r="N37" s="86"/>
      <c r="O37" s="44">
        <f t="shared" si="9"/>
        <v>0</v>
      </c>
      <c r="P37" s="86"/>
      <c r="Q37" s="90">
        <f t="shared" si="10"/>
        <v>0</v>
      </c>
      <c r="R37" s="86"/>
      <c r="S37" s="102">
        <f t="shared" si="11"/>
        <v>0</v>
      </c>
      <c r="T37" s="268">
        <v>26</v>
      </c>
      <c r="U37" s="87">
        <f t="shared" si="0"/>
        <v>3094000</v>
      </c>
      <c r="V37" s="87">
        <v>15</v>
      </c>
      <c r="W37" s="269">
        <f t="shared" si="1"/>
        <v>1245000</v>
      </c>
      <c r="X37" s="47">
        <f t="shared" si="2"/>
        <v>252</v>
      </c>
      <c r="Y37" s="31">
        <f t="shared" si="3"/>
        <v>26496000</v>
      </c>
      <c r="Z37" s="73"/>
      <c r="AD37" s="73"/>
      <c r="AG37" s="73"/>
      <c r="AI37" s="73"/>
      <c r="AJ37" s="73"/>
    </row>
    <row r="38" spans="1:36" s="65" customFormat="1" x14ac:dyDescent="0.2">
      <c r="A38" s="60">
        <v>6304</v>
      </c>
      <c r="B38" s="230" t="s">
        <v>484</v>
      </c>
      <c r="C38" s="61" t="s">
        <v>106</v>
      </c>
      <c r="D38" s="85">
        <v>50</v>
      </c>
      <c r="E38" s="90">
        <f t="shared" si="4"/>
        <v>5950000</v>
      </c>
      <c r="F38" s="85">
        <v>20</v>
      </c>
      <c r="G38" s="44">
        <f t="shared" si="5"/>
        <v>1660000</v>
      </c>
      <c r="H38" s="91">
        <v>31</v>
      </c>
      <c r="I38" s="90">
        <f t="shared" si="6"/>
        <v>3689000</v>
      </c>
      <c r="J38" s="91">
        <v>5</v>
      </c>
      <c r="K38" s="44">
        <f t="shared" si="7"/>
        <v>415000</v>
      </c>
      <c r="L38" s="86"/>
      <c r="M38" s="90">
        <f t="shared" si="8"/>
        <v>0</v>
      </c>
      <c r="N38" s="86"/>
      <c r="O38" s="44">
        <f t="shared" si="9"/>
        <v>0</v>
      </c>
      <c r="P38" s="86">
        <v>5</v>
      </c>
      <c r="Q38" s="90">
        <f t="shared" si="10"/>
        <v>595000</v>
      </c>
      <c r="R38" s="86">
        <v>1</v>
      </c>
      <c r="S38" s="102">
        <f t="shared" si="11"/>
        <v>83000</v>
      </c>
      <c r="T38" s="268">
        <v>25</v>
      </c>
      <c r="U38" s="87">
        <f t="shared" si="0"/>
        <v>2975000</v>
      </c>
      <c r="V38" s="87">
        <v>13</v>
      </c>
      <c r="W38" s="269">
        <f t="shared" si="1"/>
        <v>1079000</v>
      </c>
      <c r="X38" s="47">
        <f t="shared" si="2"/>
        <v>150</v>
      </c>
      <c r="Y38" s="31">
        <f t="shared" si="3"/>
        <v>16446000</v>
      </c>
      <c r="Z38" s="73"/>
      <c r="AD38" s="73"/>
      <c r="AG38" s="73"/>
      <c r="AI38" s="73"/>
      <c r="AJ38" s="73"/>
    </row>
    <row r="39" spans="1:36" s="65" customFormat="1" x14ac:dyDescent="0.2">
      <c r="A39" s="60">
        <v>6305</v>
      </c>
      <c r="B39" s="230" t="s">
        <v>491</v>
      </c>
      <c r="C39" s="61" t="s">
        <v>107</v>
      </c>
      <c r="D39" s="85">
        <v>159</v>
      </c>
      <c r="E39" s="90">
        <f t="shared" si="4"/>
        <v>18921000</v>
      </c>
      <c r="F39" s="85">
        <v>77</v>
      </c>
      <c r="G39" s="44">
        <f t="shared" si="5"/>
        <v>6391000</v>
      </c>
      <c r="H39" s="91">
        <v>26</v>
      </c>
      <c r="I39" s="90">
        <f t="shared" si="6"/>
        <v>3094000</v>
      </c>
      <c r="J39" s="91">
        <v>1</v>
      </c>
      <c r="K39" s="44">
        <f t="shared" si="7"/>
        <v>83000</v>
      </c>
      <c r="L39" s="86"/>
      <c r="M39" s="90">
        <f t="shared" si="8"/>
        <v>0</v>
      </c>
      <c r="N39" s="86"/>
      <c r="O39" s="44">
        <f t="shared" si="9"/>
        <v>0</v>
      </c>
      <c r="P39" s="86">
        <v>9</v>
      </c>
      <c r="Q39" s="90">
        <f t="shared" si="10"/>
        <v>1071000</v>
      </c>
      <c r="R39" s="86">
        <v>1</v>
      </c>
      <c r="S39" s="102">
        <f t="shared" si="11"/>
        <v>83000</v>
      </c>
      <c r="T39" s="268">
        <v>30</v>
      </c>
      <c r="U39" s="87">
        <f t="shared" si="0"/>
        <v>3570000</v>
      </c>
      <c r="V39" s="87">
        <v>18</v>
      </c>
      <c r="W39" s="269">
        <f t="shared" si="1"/>
        <v>1494000</v>
      </c>
      <c r="X39" s="47">
        <f t="shared" si="2"/>
        <v>321</v>
      </c>
      <c r="Y39" s="31">
        <f t="shared" si="3"/>
        <v>34707000</v>
      </c>
      <c r="Z39" s="73"/>
      <c r="AD39" s="73"/>
      <c r="AG39" s="73"/>
      <c r="AI39" s="73"/>
      <c r="AJ39" s="73"/>
    </row>
    <row r="40" spans="1:36" s="65" customFormat="1" ht="13.5" thickBot="1" x14ac:dyDescent="0.25">
      <c r="A40" s="62">
        <v>6306</v>
      </c>
      <c r="B40" s="231" t="s">
        <v>499</v>
      </c>
      <c r="C40" s="120" t="s">
        <v>108</v>
      </c>
      <c r="D40" s="85">
        <v>81</v>
      </c>
      <c r="E40" s="90">
        <f t="shared" si="4"/>
        <v>9639000</v>
      </c>
      <c r="F40" s="85">
        <v>91</v>
      </c>
      <c r="G40" s="44">
        <f t="shared" si="5"/>
        <v>7553000</v>
      </c>
      <c r="H40" s="91">
        <v>66</v>
      </c>
      <c r="I40" s="90">
        <f t="shared" si="6"/>
        <v>7854000</v>
      </c>
      <c r="J40" s="91">
        <v>7</v>
      </c>
      <c r="K40" s="44">
        <f t="shared" si="7"/>
        <v>581000</v>
      </c>
      <c r="L40" s="86"/>
      <c r="M40" s="90">
        <f t="shared" si="8"/>
        <v>0</v>
      </c>
      <c r="N40" s="86"/>
      <c r="O40" s="44">
        <f t="shared" si="9"/>
        <v>0</v>
      </c>
      <c r="P40" s="86"/>
      <c r="Q40" s="90">
        <f t="shared" si="10"/>
        <v>0</v>
      </c>
      <c r="R40" s="86"/>
      <c r="S40" s="102">
        <f t="shared" si="11"/>
        <v>0</v>
      </c>
      <c r="T40" s="270">
        <v>27</v>
      </c>
      <c r="U40" s="271">
        <f t="shared" si="0"/>
        <v>3213000</v>
      </c>
      <c r="V40" s="271">
        <v>22</v>
      </c>
      <c r="W40" s="272">
        <f t="shared" si="1"/>
        <v>1826000</v>
      </c>
      <c r="X40" s="47">
        <f t="shared" si="2"/>
        <v>294</v>
      </c>
      <c r="Y40" s="31">
        <f t="shared" si="3"/>
        <v>30666000</v>
      </c>
      <c r="Z40" s="73"/>
      <c r="AD40" s="73"/>
      <c r="AG40" s="73"/>
      <c r="AI40" s="73"/>
      <c r="AJ40" s="73"/>
    </row>
    <row r="41" spans="1:36" s="65" customFormat="1" ht="13.5" thickBot="1" x14ac:dyDescent="0.25">
      <c r="A41" s="332" t="s">
        <v>18</v>
      </c>
      <c r="B41" s="333"/>
      <c r="C41" s="334"/>
      <c r="D41" s="4">
        <f>SUM(D8:D40)</f>
        <v>8466</v>
      </c>
      <c r="E41" s="3">
        <f t="shared" ref="E41:Y41" si="12">SUM(E8:E40)</f>
        <v>1007454000</v>
      </c>
      <c r="F41" s="3">
        <f t="shared" si="12"/>
        <v>6341</v>
      </c>
      <c r="G41" s="3">
        <f t="shared" si="12"/>
        <v>526303000</v>
      </c>
      <c r="H41" s="3">
        <f t="shared" si="12"/>
        <v>2677</v>
      </c>
      <c r="I41" s="3">
        <f t="shared" si="12"/>
        <v>318563000</v>
      </c>
      <c r="J41" s="3">
        <f t="shared" si="12"/>
        <v>1372</v>
      </c>
      <c r="K41" s="3">
        <f t="shared" si="12"/>
        <v>113876000</v>
      </c>
      <c r="L41" s="3">
        <f>SUM(L8:L40)</f>
        <v>32</v>
      </c>
      <c r="M41" s="3">
        <f>SUM(M8:M40)</f>
        <v>3808000</v>
      </c>
      <c r="N41" s="3">
        <f>SUM(N8:N40)</f>
        <v>3</v>
      </c>
      <c r="O41" s="3">
        <f>SUM(O8:O40)</f>
        <v>249000</v>
      </c>
      <c r="P41" s="3">
        <f t="shared" si="12"/>
        <v>932</v>
      </c>
      <c r="Q41" s="3">
        <f t="shared" si="12"/>
        <v>110908000</v>
      </c>
      <c r="R41" s="3">
        <f t="shared" si="12"/>
        <v>191</v>
      </c>
      <c r="S41" s="3">
        <f t="shared" si="12"/>
        <v>15853000</v>
      </c>
      <c r="T41" s="3">
        <f t="shared" si="12"/>
        <v>1352</v>
      </c>
      <c r="U41" s="3">
        <f t="shared" si="12"/>
        <v>160888000</v>
      </c>
      <c r="V41" s="3">
        <f t="shared" si="12"/>
        <v>663</v>
      </c>
      <c r="W41" s="3">
        <f t="shared" si="12"/>
        <v>55029000</v>
      </c>
      <c r="X41" s="3">
        <f t="shared" si="12"/>
        <v>22029</v>
      </c>
      <c r="Y41" s="3">
        <f t="shared" si="12"/>
        <v>2312931000</v>
      </c>
      <c r="Z41" s="73"/>
      <c r="AA41" s="73"/>
    </row>
    <row r="45" spans="1:36" x14ac:dyDescent="0.2">
      <c r="F45" s="42" t="s">
        <v>369</v>
      </c>
      <c r="G45" s="43">
        <v>119000</v>
      </c>
    </row>
    <row r="46" spans="1:36" x14ac:dyDescent="0.2">
      <c r="F46" s="42" t="s">
        <v>370</v>
      </c>
      <c r="G46" s="43">
        <v>83000</v>
      </c>
    </row>
  </sheetData>
  <mergeCells count="13">
    <mergeCell ref="A41:C41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opLeftCell="H10" zoomScaleNormal="100" workbookViewId="0">
      <selection activeCell="Q8" sqref="Q8"/>
    </sheetView>
  </sheetViews>
  <sheetFormatPr baseColWidth="10" defaultRowHeight="12.75" x14ac:dyDescent="0.2"/>
  <cols>
    <col min="1" max="1" width="8.28515625" style="51" customWidth="1"/>
    <col min="2" max="2" width="17.42578125" style="51" customWidth="1"/>
    <col min="3" max="3" width="16.42578125" style="51" customWidth="1"/>
    <col min="4" max="4" width="11.85546875" bestFit="1" customWidth="1"/>
    <col min="5" max="5" width="14.85546875" customWidth="1"/>
    <col min="6" max="6" width="12.140625" customWidth="1"/>
    <col min="7" max="7" width="13.7109375" customWidth="1"/>
    <col min="8" max="8" width="11.85546875" bestFit="1" customWidth="1"/>
    <col min="9" max="9" width="13.140625" bestFit="1" customWidth="1"/>
    <col min="10" max="10" width="12.140625" customWidth="1"/>
    <col min="11" max="11" width="13.140625" bestFit="1" customWidth="1"/>
    <col min="12" max="12" width="12" bestFit="1" customWidth="1"/>
    <col min="13" max="13" width="13.28515625" bestFit="1" customWidth="1"/>
    <col min="14" max="14" width="12.140625" customWidth="1"/>
    <col min="15" max="15" width="13.140625" bestFit="1" customWidth="1"/>
    <col min="16" max="16" width="11.85546875" bestFit="1" customWidth="1"/>
    <col min="17" max="17" width="13.140625" bestFit="1" customWidth="1"/>
    <col min="18" max="18" width="11.85546875" bestFit="1" customWidth="1"/>
    <col min="19" max="19" width="14" customWidth="1"/>
    <col min="20" max="20" width="11.85546875" customWidth="1"/>
    <col min="21" max="21" width="13.42578125" customWidth="1"/>
    <col min="22" max="22" width="11.85546875" customWidth="1"/>
    <col min="23" max="23" width="13" customWidth="1"/>
    <col min="24" max="25" width="14" customWidth="1"/>
  </cols>
  <sheetData>
    <row r="1" spans="1:36" ht="18" x14ac:dyDescent="0.25">
      <c r="A1" s="338" t="str">
        <f>NACIONAL!A1</f>
        <v>BONO DE VACACIONES 2018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36" ht="18" x14ac:dyDescent="0.25">
      <c r="A2" s="338" t="str">
        <f>NACIONAL!A2</f>
        <v>Ley Nº 21.126 Artículo 25º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4" spans="1:36" ht="18" x14ac:dyDescent="0.25">
      <c r="A4" s="338" t="s">
        <v>392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1:36" ht="13.5" thickBot="1" x14ac:dyDescent="0.25"/>
    <row r="6" spans="1:36" ht="15.75" customHeight="1" thickBot="1" x14ac:dyDescent="0.25">
      <c r="A6" s="341" t="s">
        <v>0</v>
      </c>
      <c r="B6" s="352" t="s">
        <v>405</v>
      </c>
      <c r="C6" s="343" t="s">
        <v>1</v>
      </c>
      <c r="D6" s="335" t="s">
        <v>2</v>
      </c>
      <c r="E6" s="336"/>
      <c r="F6" s="336"/>
      <c r="G6" s="337"/>
      <c r="H6" s="335" t="s">
        <v>3</v>
      </c>
      <c r="I6" s="336"/>
      <c r="J6" s="336"/>
      <c r="K6" s="337"/>
      <c r="L6" s="335" t="s">
        <v>4</v>
      </c>
      <c r="M6" s="336"/>
      <c r="N6" s="336"/>
      <c r="O6" s="337"/>
      <c r="P6" s="335" t="s">
        <v>5</v>
      </c>
      <c r="Q6" s="336"/>
      <c r="R6" s="336"/>
      <c r="S6" s="337"/>
      <c r="T6" s="345" t="s">
        <v>733</v>
      </c>
      <c r="U6" s="346"/>
      <c r="V6" s="346"/>
      <c r="W6" s="347"/>
      <c r="X6" s="339" t="s">
        <v>355</v>
      </c>
      <c r="Y6" s="340"/>
    </row>
    <row r="7" spans="1:36" s="65" customFormat="1" ht="100.5" customHeight="1" thickBot="1" x14ac:dyDescent="0.25">
      <c r="A7" s="342"/>
      <c r="B7" s="353"/>
      <c r="C7" s="344"/>
      <c r="D7" s="167" t="str">
        <f>NACIONAL!C7</f>
        <v>Pers. Remun Liq. &lt;= a $ 752.209 Noviembre</v>
      </c>
      <c r="E7" s="168" t="str">
        <f>NACIONAL!D7</f>
        <v>Monto Bono Vacaciones $ 119.000</v>
      </c>
      <c r="F7" s="168" t="str">
        <f>NACIONAL!E7</f>
        <v>Pers. Remun Liq. &gt; a $ 752.209 y Rem Bruta &lt;= $ 2.490.923</v>
      </c>
      <c r="G7" s="169" t="str">
        <f>NACIONAL!F7</f>
        <v>Monto Bono Vacaciones $ 83.000</v>
      </c>
      <c r="H7" s="167" t="str">
        <f>NACIONAL!G7</f>
        <v>Pers. Remun Liq. &lt;= a $ 752.209 Noviembre</v>
      </c>
      <c r="I7" s="168" t="str">
        <f>NACIONAL!H7</f>
        <v>Monto Bono Vacaciones $ 119.000</v>
      </c>
      <c r="J7" s="168" t="str">
        <f>NACIONAL!I7</f>
        <v>Pers. Remun Liq. &gt; a $ 752.209 y Rem Bruta &lt;= $ 2.490.923</v>
      </c>
      <c r="K7" s="169" t="str">
        <f>NACIONAL!J7</f>
        <v>Monto Bono Vacaciones $ 83.000</v>
      </c>
      <c r="L7" s="167" t="str">
        <f>NACIONAL!K7</f>
        <v>Pers. Remun Liq. &lt;= a $ 752.209 Noviembre</v>
      </c>
      <c r="M7" s="168" t="str">
        <f>NACIONAL!L7</f>
        <v>Monto Bono Vacaciones $ 119.000</v>
      </c>
      <c r="N7" s="168" t="str">
        <f>NACIONAL!M7</f>
        <v>Pers. Remun Liq. &gt; a $ 752.209 y Rem Bruta &lt;= $ 2.490.923</v>
      </c>
      <c r="O7" s="169" t="str">
        <f>NACIONAL!N7</f>
        <v>Monto Bono Vacaciones $ 83.000</v>
      </c>
      <c r="P7" s="167" t="str">
        <f>NACIONAL!O7</f>
        <v>Pers. Remun Liq. &lt;= a $ 752.209 Noviembre</v>
      </c>
      <c r="Q7" s="168" t="str">
        <f>NACIONAL!P7</f>
        <v>Monto Bono Vacaciones $ 119.000</v>
      </c>
      <c r="R7" s="168" t="str">
        <f>NACIONAL!Q7</f>
        <v>Pers. Remun Liq. &gt; a $ 752.209 y Rem Bruta &lt;= $ 2.490.923</v>
      </c>
      <c r="S7" s="169" t="str">
        <f>NACIONAL!R7</f>
        <v>Monto Bono Vacaciones $ 83.000</v>
      </c>
      <c r="T7" s="169" t="str">
        <f>NACIONAL!S7</f>
        <v>Pers. Remun Liq. &lt;= a $ 752.209 Noviembre</v>
      </c>
      <c r="U7" s="169" t="str">
        <f>NACIONAL!T7</f>
        <v>Monto Bono Vacaciones $ 119.000</v>
      </c>
      <c r="V7" s="169" t="str">
        <f>NACIONAL!U7</f>
        <v>Pers. Remun Liq. &gt; a $ 752.209 y Rem Bruta &lt;= $ 2.490.923</v>
      </c>
      <c r="W7" s="169" t="str">
        <f>NACIONAL!V7</f>
        <v>Monto Bono Vacaciones $ 83.000</v>
      </c>
      <c r="X7" s="56" t="s">
        <v>6</v>
      </c>
      <c r="Y7" s="57" t="s">
        <v>368</v>
      </c>
    </row>
    <row r="8" spans="1:36" s="65" customFormat="1" x14ac:dyDescent="0.2">
      <c r="A8" s="58">
        <v>7101</v>
      </c>
      <c r="B8" s="229" t="s">
        <v>534</v>
      </c>
      <c r="C8" s="118" t="s">
        <v>109</v>
      </c>
      <c r="D8" s="149">
        <v>1056</v>
      </c>
      <c r="E8" s="94">
        <f>D8*$G$42</f>
        <v>125664000</v>
      </c>
      <c r="F8" s="149">
        <v>774</v>
      </c>
      <c r="G8" s="95">
        <f>F8*$G$43</f>
        <v>64242000</v>
      </c>
      <c r="H8" s="150">
        <v>525</v>
      </c>
      <c r="I8" s="94">
        <f>H8*$G$42</f>
        <v>62475000</v>
      </c>
      <c r="J8" s="150">
        <v>307</v>
      </c>
      <c r="K8" s="95">
        <f>J8*$G$43</f>
        <v>25481000</v>
      </c>
      <c r="L8" s="150">
        <v>23</v>
      </c>
      <c r="M8" s="94">
        <f>L8*$G$42</f>
        <v>2737000</v>
      </c>
      <c r="N8" s="150">
        <v>7</v>
      </c>
      <c r="O8" s="95">
        <f>N8*$G$43</f>
        <v>581000</v>
      </c>
      <c r="P8" s="151">
        <v>121</v>
      </c>
      <c r="Q8" s="94">
        <f>P8*$G$42</f>
        <v>14399000</v>
      </c>
      <c r="R8" s="151">
        <v>32</v>
      </c>
      <c r="S8" s="92">
        <f>R8*$G$43</f>
        <v>2656000</v>
      </c>
      <c r="T8" s="274"/>
      <c r="U8" s="275">
        <f>T8*$G$42</f>
        <v>0</v>
      </c>
      <c r="V8" s="275"/>
      <c r="W8" s="276">
        <f>V8*$G$43</f>
        <v>0</v>
      </c>
      <c r="X8" s="47">
        <f>D8+F8+H8+J8+L8+N8+P8+R8+T8+V8</f>
        <v>2845</v>
      </c>
      <c r="Y8" s="31">
        <f>E8+G8+I8+K8+M8+O8+Q8+S8+U8+W8</f>
        <v>298235000</v>
      </c>
      <c r="Z8" s="73"/>
      <c r="AD8" s="73"/>
      <c r="AF8" s="73"/>
      <c r="AG8" s="73"/>
      <c r="AI8" s="73"/>
      <c r="AJ8" s="73"/>
    </row>
    <row r="9" spans="1:36" s="65" customFormat="1" x14ac:dyDescent="0.2">
      <c r="A9" s="60">
        <v>7102</v>
      </c>
      <c r="B9" s="230" t="s">
        <v>542</v>
      </c>
      <c r="C9" s="61" t="s">
        <v>110</v>
      </c>
      <c r="D9" s="85">
        <v>350</v>
      </c>
      <c r="E9" s="94">
        <f>D9*$G$42</f>
        <v>41650000</v>
      </c>
      <c r="F9" s="85">
        <v>260</v>
      </c>
      <c r="G9" s="95">
        <f>F9*$G$43</f>
        <v>21580000</v>
      </c>
      <c r="H9" s="91">
        <v>55</v>
      </c>
      <c r="I9" s="94">
        <f>H9*$G$42</f>
        <v>6545000</v>
      </c>
      <c r="J9" s="91">
        <v>40</v>
      </c>
      <c r="K9" s="95">
        <f>J9*$G$43</f>
        <v>3320000</v>
      </c>
      <c r="L9" s="86"/>
      <c r="M9" s="94">
        <f>L9*$G$42</f>
        <v>0</v>
      </c>
      <c r="N9" s="86"/>
      <c r="O9" s="95">
        <f>N9*$G$43</f>
        <v>0</v>
      </c>
      <c r="P9" s="86">
        <v>56</v>
      </c>
      <c r="Q9" s="94">
        <f>P9*$G$42</f>
        <v>6664000</v>
      </c>
      <c r="R9" s="86">
        <v>12</v>
      </c>
      <c r="S9" s="92">
        <f>R9*$G$43</f>
        <v>996000</v>
      </c>
      <c r="T9" s="268">
        <v>52</v>
      </c>
      <c r="U9" s="87">
        <f t="shared" ref="U9:U37" si="0">T9*$G$42</f>
        <v>6188000</v>
      </c>
      <c r="V9" s="87">
        <v>29</v>
      </c>
      <c r="W9" s="269">
        <f t="shared" ref="W9:W37" si="1">V9*$G$43</f>
        <v>2407000</v>
      </c>
      <c r="X9" s="47">
        <f t="shared" ref="X9:X37" si="2">D9+F9+H9+J9+L9+N9+P9+R9+T9+V9</f>
        <v>854</v>
      </c>
      <c r="Y9" s="31">
        <f t="shared" ref="Y9:Y37" si="3">E9+G9+I9+K9+M9+O9+Q9+S9+U9+W9</f>
        <v>89350000</v>
      </c>
      <c r="Z9" s="73"/>
      <c r="AD9" s="73"/>
      <c r="AF9" s="73"/>
      <c r="AG9" s="73"/>
      <c r="AI9" s="73"/>
      <c r="AJ9" s="73"/>
    </row>
    <row r="10" spans="1:36" s="65" customFormat="1" x14ac:dyDescent="0.2">
      <c r="A10" s="60">
        <v>7103</v>
      </c>
      <c r="B10" s="230" t="s">
        <v>538</v>
      </c>
      <c r="C10" s="61" t="s">
        <v>111</v>
      </c>
      <c r="D10" s="85">
        <v>154</v>
      </c>
      <c r="E10" s="94">
        <f t="shared" ref="E10:E37" si="4">D10*$G$42</f>
        <v>18326000</v>
      </c>
      <c r="F10" s="85">
        <v>153</v>
      </c>
      <c r="G10" s="95">
        <f t="shared" ref="G10:G37" si="5">F10*$G$43</f>
        <v>12699000</v>
      </c>
      <c r="H10" s="91">
        <v>62</v>
      </c>
      <c r="I10" s="94">
        <f t="shared" ref="I10:I37" si="6">H10*$G$42</f>
        <v>7378000</v>
      </c>
      <c r="J10" s="91">
        <v>40</v>
      </c>
      <c r="K10" s="95">
        <f t="shared" ref="K10:K37" si="7">J10*$G$43</f>
        <v>3320000</v>
      </c>
      <c r="L10" s="86"/>
      <c r="M10" s="94">
        <f t="shared" ref="M10:M37" si="8">L10*$G$42</f>
        <v>0</v>
      </c>
      <c r="N10" s="86"/>
      <c r="O10" s="95">
        <f t="shared" ref="O10:O37" si="9">N10*$G$43</f>
        <v>0</v>
      </c>
      <c r="P10" s="86">
        <v>26</v>
      </c>
      <c r="Q10" s="94">
        <f t="shared" ref="Q10:Q37" si="10">P10*$G$42</f>
        <v>3094000</v>
      </c>
      <c r="R10" s="86">
        <v>7</v>
      </c>
      <c r="S10" s="92">
        <f t="shared" ref="S10:S37" si="11">R10*$G$43</f>
        <v>581000</v>
      </c>
      <c r="T10" s="268">
        <v>34</v>
      </c>
      <c r="U10" s="87">
        <f t="shared" si="0"/>
        <v>4046000</v>
      </c>
      <c r="V10" s="87">
        <v>18</v>
      </c>
      <c r="W10" s="269">
        <f t="shared" si="1"/>
        <v>1494000</v>
      </c>
      <c r="X10" s="47">
        <f t="shared" si="2"/>
        <v>494</v>
      </c>
      <c r="Y10" s="31">
        <f t="shared" si="3"/>
        <v>50938000</v>
      </c>
      <c r="Z10" s="73"/>
      <c r="AD10" s="73"/>
      <c r="AF10" s="73"/>
      <c r="AG10" s="73"/>
      <c r="AI10" s="73"/>
      <c r="AJ10" s="73"/>
    </row>
    <row r="11" spans="1:36" s="65" customFormat="1" x14ac:dyDescent="0.2">
      <c r="A11" s="60">
        <v>7104</v>
      </c>
      <c r="B11" s="230" t="s">
        <v>471</v>
      </c>
      <c r="C11" s="61" t="s">
        <v>112</v>
      </c>
      <c r="D11" s="85">
        <v>128</v>
      </c>
      <c r="E11" s="94">
        <f t="shared" si="4"/>
        <v>15232000</v>
      </c>
      <c r="F11" s="85">
        <v>105</v>
      </c>
      <c r="G11" s="95">
        <f t="shared" si="5"/>
        <v>8715000</v>
      </c>
      <c r="H11" s="91">
        <v>61</v>
      </c>
      <c r="I11" s="94">
        <f t="shared" si="6"/>
        <v>7259000</v>
      </c>
      <c r="J11" s="91">
        <v>31</v>
      </c>
      <c r="K11" s="95">
        <f t="shared" si="7"/>
        <v>2573000</v>
      </c>
      <c r="L11" s="86"/>
      <c r="M11" s="94">
        <f t="shared" si="8"/>
        <v>0</v>
      </c>
      <c r="N11" s="86"/>
      <c r="O11" s="95">
        <f t="shared" si="9"/>
        <v>0</v>
      </c>
      <c r="P11" s="86">
        <v>21</v>
      </c>
      <c r="Q11" s="94">
        <f t="shared" si="10"/>
        <v>2499000</v>
      </c>
      <c r="R11" s="86">
        <v>2</v>
      </c>
      <c r="S11" s="92">
        <f t="shared" si="11"/>
        <v>166000</v>
      </c>
      <c r="T11" s="268">
        <v>24</v>
      </c>
      <c r="U11" s="87">
        <f t="shared" si="0"/>
        <v>2856000</v>
      </c>
      <c r="V11" s="87">
        <v>15</v>
      </c>
      <c r="W11" s="269">
        <f t="shared" si="1"/>
        <v>1245000</v>
      </c>
      <c r="X11" s="47">
        <f t="shared" si="2"/>
        <v>387</v>
      </c>
      <c r="Y11" s="31">
        <f t="shared" si="3"/>
        <v>40545000</v>
      </c>
      <c r="Z11" s="73"/>
      <c r="AD11" s="73"/>
      <c r="AF11" s="73"/>
      <c r="AG11" s="73"/>
      <c r="AI11" s="73"/>
      <c r="AJ11" s="73"/>
    </row>
    <row r="12" spans="1:36" s="65" customFormat="1" x14ac:dyDescent="0.2">
      <c r="A12" s="60">
        <v>7105</v>
      </c>
      <c r="B12" s="230" t="s">
        <v>536</v>
      </c>
      <c r="C12" s="61" t="s">
        <v>113</v>
      </c>
      <c r="D12" s="85">
        <v>84</v>
      </c>
      <c r="E12" s="94">
        <f t="shared" si="4"/>
        <v>9996000</v>
      </c>
      <c r="F12" s="85">
        <v>89</v>
      </c>
      <c r="G12" s="95">
        <f t="shared" si="5"/>
        <v>7387000</v>
      </c>
      <c r="H12" s="91">
        <v>20</v>
      </c>
      <c r="I12" s="94">
        <f t="shared" si="6"/>
        <v>2380000</v>
      </c>
      <c r="J12" s="91">
        <v>18</v>
      </c>
      <c r="K12" s="95">
        <f t="shared" si="7"/>
        <v>1494000</v>
      </c>
      <c r="L12" s="86"/>
      <c r="M12" s="94">
        <f t="shared" si="8"/>
        <v>0</v>
      </c>
      <c r="N12" s="86"/>
      <c r="O12" s="95">
        <f t="shared" si="9"/>
        <v>0</v>
      </c>
      <c r="P12" s="86">
        <v>18</v>
      </c>
      <c r="Q12" s="94">
        <f t="shared" si="10"/>
        <v>2142000</v>
      </c>
      <c r="R12" s="86">
        <v>6</v>
      </c>
      <c r="S12" s="92">
        <f t="shared" si="11"/>
        <v>498000</v>
      </c>
      <c r="T12" s="268">
        <v>22</v>
      </c>
      <c r="U12" s="87">
        <f t="shared" si="0"/>
        <v>2618000</v>
      </c>
      <c r="V12" s="87">
        <v>17</v>
      </c>
      <c r="W12" s="269">
        <f t="shared" si="1"/>
        <v>1411000</v>
      </c>
      <c r="X12" s="47">
        <f t="shared" si="2"/>
        <v>274</v>
      </c>
      <c r="Y12" s="31">
        <f t="shared" si="3"/>
        <v>27926000</v>
      </c>
      <c r="Z12" s="73"/>
      <c r="AD12" s="73"/>
      <c r="AF12" s="73"/>
      <c r="AG12" s="73"/>
      <c r="AI12" s="73"/>
      <c r="AJ12" s="73"/>
    </row>
    <row r="13" spans="1:36" s="65" customFormat="1" x14ac:dyDescent="0.2">
      <c r="A13" s="60">
        <v>7106</v>
      </c>
      <c r="B13" s="230" t="s">
        <v>545</v>
      </c>
      <c r="C13" s="61" t="s">
        <v>114</v>
      </c>
      <c r="D13" s="85">
        <v>71</v>
      </c>
      <c r="E13" s="94">
        <f t="shared" si="4"/>
        <v>8449000</v>
      </c>
      <c r="F13" s="85">
        <v>72</v>
      </c>
      <c r="G13" s="95">
        <f t="shared" si="5"/>
        <v>5976000</v>
      </c>
      <c r="H13" s="86">
        <v>23</v>
      </c>
      <c r="I13" s="94">
        <f t="shared" si="6"/>
        <v>2737000</v>
      </c>
      <c r="J13" s="86">
        <v>29</v>
      </c>
      <c r="K13" s="95">
        <f t="shared" si="7"/>
        <v>2407000</v>
      </c>
      <c r="L13" s="86"/>
      <c r="M13" s="94">
        <f t="shared" si="8"/>
        <v>0</v>
      </c>
      <c r="N13" s="86"/>
      <c r="O13" s="95">
        <f t="shared" si="9"/>
        <v>0</v>
      </c>
      <c r="P13" s="86">
        <v>6</v>
      </c>
      <c r="Q13" s="94">
        <f t="shared" si="10"/>
        <v>714000</v>
      </c>
      <c r="R13" s="86">
        <v>2</v>
      </c>
      <c r="S13" s="92">
        <f t="shared" si="11"/>
        <v>166000</v>
      </c>
      <c r="T13" s="268">
        <v>34</v>
      </c>
      <c r="U13" s="87">
        <f t="shared" si="0"/>
        <v>4046000</v>
      </c>
      <c r="V13" s="87">
        <v>20</v>
      </c>
      <c r="W13" s="269">
        <f t="shared" si="1"/>
        <v>1660000</v>
      </c>
      <c r="X13" s="47">
        <f t="shared" si="2"/>
        <v>257</v>
      </c>
      <c r="Y13" s="31">
        <f t="shared" si="3"/>
        <v>26155000</v>
      </c>
      <c r="Z13" s="73"/>
      <c r="AD13" s="73"/>
      <c r="AF13" s="73"/>
      <c r="AG13" s="73"/>
      <c r="AI13" s="73"/>
      <c r="AJ13" s="73"/>
    </row>
    <row r="14" spans="1:36" s="65" customFormat="1" x14ac:dyDescent="0.2">
      <c r="A14" s="60">
        <v>7107</v>
      </c>
      <c r="B14" s="230" t="s">
        <v>535</v>
      </c>
      <c r="C14" s="61" t="s">
        <v>115</v>
      </c>
      <c r="D14" s="85">
        <v>153</v>
      </c>
      <c r="E14" s="94">
        <f t="shared" si="4"/>
        <v>18207000</v>
      </c>
      <c r="F14" s="85">
        <v>154</v>
      </c>
      <c r="G14" s="95">
        <f t="shared" si="5"/>
        <v>12782000</v>
      </c>
      <c r="H14" s="91">
        <v>20</v>
      </c>
      <c r="I14" s="94">
        <f t="shared" si="6"/>
        <v>2380000</v>
      </c>
      <c r="J14" s="91">
        <v>12</v>
      </c>
      <c r="K14" s="95">
        <f t="shared" si="7"/>
        <v>996000</v>
      </c>
      <c r="L14" s="86"/>
      <c r="M14" s="94">
        <f t="shared" si="8"/>
        <v>0</v>
      </c>
      <c r="N14" s="86"/>
      <c r="O14" s="95">
        <f t="shared" si="9"/>
        <v>0</v>
      </c>
      <c r="P14" s="86">
        <v>33</v>
      </c>
      <c r="Q14" s="94">
        <f t="shared" si="10"/>
        <v>3927000</v>
      </c>
      <c r="R14" s="86">
        <v>9</v>
      </c>
      <c r="S14" s="92">
        <f t="shared" si="11"/>
        <v>747000</v>
      </c>
      <c r="T14" s="268">
        <v>43</v>
      </c>
      <c r="U14" s="87">
        <f t="shared" si="0"/>
        <v>5117000</v>
      </c>
      <c r="V14" s="87">
        <v>21</v>
      </c>
      <c r="W14" s="269">
        <f t="shared" si="1"/>
        <v>1743000</v>
      </c>
      <c r="X14" s="47">
        <f t="shared" si="2"/>
        <v>445</v>
      </c>
      <c r="Y14" s="31">
        <f t="shared" si="3"/>
        <v>45899000</v>
      </c>
      <c r="Z14" s="73"/>
      <c r="AD14" s="73"/>
      <c r="AF14" s="73"/>
      <c r="AG14" s="73"/>
      <c r="AI14" s="73"/>
      <c r="AJ14" s="73"/>
    </row>
    <row r="15" spans="1:36" s="65" customFormat="1" x14ac:dyDescent="0.2">
      <c r="A15" s="60">
        <v>7108</v>
      </c>
      <c r="B15" s="230" t="s">
        <v>537</v>
      </c>
      <c r="C15" s="61" t="s">
        <v>116</v>
      </c>
      <c r="D15" s="85">
        <v>313</v>
      </c>
      <c r="E15" s="94">
        <f t="shared" si="4"/>
        <v>37247000</v>
      </c>
      <c r="F15" s="85">
        <v>361</v>
      </c>
      <c r="G15" s="95">
        <f t="shared" si="5"/>
        <v>29963000</v>
      </c>
      <c r="H15" s="91">
        <v>86</v>
      </c>
      <c r="I15" s="94">
        <f t="shared" si="6"/>
        <v>10234000</v>
      </c>
      <c r="J15" s="91">
        <v>70</v>
      </c>
      <c r="K15" s="95">
        <f t="shared" si="7"/>
        <v>5810000</v>
      </c>
      <c r="L15" s="86"/>
      <c r="M15" s="94">
        <f t="shared" si="8"/>
        <v>0</v>
      </c>
      <c r="N15" s="86"/>
      <c r="O15" s="95">
        <f t="shared" si="9"/>
        <v>0</v>
      </c>
      <c r="P15" s="86">
        <v>81</v>
      </c>
      <c r="Q15" s="94">
        <f t="shared" si="10"/>
        <v>9639000</v>
      </c>
      <c r="R15" s="86">
        <v>32</v>
      </c>
      <c r="S15" s="92">
        <f t="shared" si="11"/>
        <v>2656000</v>
      </c>
      <c r="T15" s="268">
        <v>53</v>
      </c>
      <c r="U15" s="87">
        <f t="shared" si="0"/>
        <v>6307000</v>
      </c>
      <c r="V15" s="87">
        <v>51</v>
      </c>
      <c r="W15" s="269">
        <f t="shared" si="1"/>
        <v>4233000</v>
      </c>
      <c r="X15" s="47">
        <f t="shared" si="2"/>
        <v>1047</v>
      </c>
      <c r="Y15" s="31">
        <f t="shared" si="3"/>
        <v>106089000</v>
      </c>
      <c r="Z15" s="73"/>
      <c r="AD15" s="73"/>
      <c r="AF15" s="73"/>
      <c r="AG15" s="73"/>
      <c r="AI15" s="73"/>
      <c r="AJ15" s="73"/>
    </row>
    <row r="16" spans="1:36" s="65" customFormat="1" x14ac:dyDescent="0.2">
      <c r="A16" s="60">
        <v>7109</v>
      </c>
      <c r="B16" s="230" t="s">
        <v>541</v>
      </c>
      <c r="C16" s="61" t="s">
        <v>117</v>
      </c>
      <c r="D16" s="85">
        <v>227</v>
      </c>
      <c r="E16" s="94">
        <f t="shared" si="4"/>
        <v>27013000</v>
      </c>
      <c r="F16" s="85">
        <v>160</v>
      </c>
      <c r="G16" s="95">
        <f t="shared" si="5"/>
        <v>13280000</v>
      </c>
      <c r="H16" s="91">
        <v>101</v>
      </c>
      <c r="I16" s="94">
        <f t="shared" si="6"/>
        <v>12019000</v>
      </c>
      <c r="J16" s="91">
        <v>42</v>
      </c>
      <c r="K16" s="95">
        <f t="shared" si="7"/>
        <v>3486000</v>
      </c>
      <c r="L16" s="86"/>
      <c r="M16" s="94">
        <f t="shared" si="8"/>
        <v>0</v>
      </c>
      <c r="N16" s="86"/>
      <c r="O16" s="95">
        <f t="shared" si="9"/>
        <v>0</v>
      </c>
      <c r="P16" s="86">
        <v>54</v>
      </c>
      <c r="Q16" s="94">
        <f t="shared" si="10"/>
        <v>6426000</v>
      </c>
      <c r="R16" s="86">
        <v>13</v>
      </c>
      <c r="S16" s="92">
        <f t="shared" si="11"/>
        <v>1079000</v>
      </c>
      <c r="T16" s="268">
        <v>19</v>
      </c>
      <c r="U16" s="87">
        <f t="shared" si="0"/>
        <v>2261000</v>
      </c>
      <c r="V16" s="87">
        <v>20</v>
      </c>
      <c r="W16" s="269">
        <f t="shared" si="1"/>
        <v>1660000</v>
      </c>
      <c r="X16" s="47">
        <f t="shared" si="2"/>
        <v>636</v>
      </c>
      <c r="Y16" s="31">
        <f t="shared" si="3"/>
        <v>67224000</v>
      </c>
      <c r="Z16" s="73"/>
      <c r="AD16" s="73"/>
      <c r="AF16" s="73"/>
      <c r="AG16" s="73"/>
      <c r="AI16" s="73"/>
      <c r="AJ16" s="73"/>
    </row>
    <row r="17" spans="1:36" s="65" customFormat="1" x14ac:dyDescent="0.2">
      <c r="A17" s="60">
        <v>7201</v>
      </c>
      <c r="B17" s="230" t="s">
        <v>417</v>
      </c>
      <c r="C17" s="61" t="s">
        <v>118</v>
      </c>
      <c r="D17" s="85">
        <v>2030</v>
      </c>
      <c r="E17" s="94">
        <f t="shared" si="4"/>
        <v>241570000</v>
      </c>
      <c r="F17" s="85">
        <v>1359</v>
      </c>
      <c r="G17" s="95">
        <f t="shared" si="5"/>
        <v>112797000</v>
      </c>
      <c r="H17" s="91">
        <v>393</v>
      </c>
      <c r="I17" s="94">
        <f t="shared" si="6"/>
        <v>46767000</v>
      </c>
      <c r="J17" s="91">
        <v>590</v>
      </c>
      <c r="K17" s="95">
        <f t="shared" si="7"/>
        <v>48970000</v>
      </c>
      <c r="L17" s="91">
        <v>49</v>
      </c>
      <c r="M17" s="94">
        <f t="shared" si="8"/>
        <v>5831000</v>
      </c>
      <c r="N17" s="91">
        <v>2</v>
      </c>
      <c r="O17" s="95">
        <f t="shared" si="9"/>
        <v>166000</v>
      </c>
      <c r="P17" s="86">
        <v>143</v>
      </c>
      <c r="Q17" s="94">
        <f t="shared" si="10"/>
        <v>17017000</v>
      </c>
      <c r="R17" s="86">
        <v>11</v>
      </c>
      <c r="S17" s="92">
        <f t="shared" si="11"/>
        <v>913000</v>
      </c>
      <c r="T17" s="268">
        <v>191</v>
      </c>
      <c r="U17" s="87">
        <f t="shared" si="0"/>
        <v>22729000</v>
      </c>
      <c r="V17" s="87">
        <v>167</v>
      </c>
      <c r="W17" s="269">
        <f t="shared" si="1"/>
        <v>13861000</v>
      </c>
      <c r="X17" s="47">
        <f t="shared" si="2"/>
        <v>4935</v>
      </c>
      <c r="Y17" s="31">
        <f t="shared" si="3"/>
        <v>510621000</v>
      </c>
      <c r="Z17" s="73"/>
      <c r="AD17" s="73"/>
      <c r="AF17" s="73"/>
      <c r="AG17" s="73"/>
      <c r="AI17" s="73"/>
      <c r="AJ17" s="73"/>
    </row>
    <row r="18" spans="1:36" s="65" customFormat="1" x14ac:dyDescent="0.2">
      <c r="A18" s="60">
        <v>7202</v>
      </c>
      <c r="B18" s="230" t="s">
        <v>530</v>
      </c>
      <c r="C18" s="61" t="s">
        <v>119</v>
      </c>
      <c r="D18" s="85">
        <v>794</v>
      </c>
      <c r="E18" s="94">
        <f t="shared" si="4"/>
        <v>94486000</v>
      </c>
      <c r="F18" s="85">
        <v>379</v>
      </c>
      <c r="G18" s="95">
        <f t="shared" si="5"/>
        <v>31457000</v>
      </c>
      <c r="H18" s="91">
        <v>182</v>
      </c>
      <c r="I18" s="94">
        <f t="shared" si="6"/>
        <v>21658000</v>
      </c>
      <c r="J18" s="91">
        <v>128</v>
      </c>
      <c r="K18" s="95">
        <f t="shared" si="7"/>
        <v>10624000</v>
      </c>
      <c r="L18" s="86"/>
      <c r="M18" s="94">
        <f t="shared" si="8"/>
        <v>0</v>
      </c>
      <c r="N18" s="86"/>
      <c r="O18" s="95">
        <f t="shared" si="9"/>
        <v>0</v>
      </c>
      <c r="P18" s="91">
        <v>44</v>
      </c>
      <c r="Q18" s="94">
        <f t="shared" si="10"/>
        <v>5236000</v>
      </c>
      <c r="R18" s="91">
        <v>9</v>
      </c>
      <c r="S18" s="92">
        <f t="shared" si="11"/>
        <v>747000</v>
      </c>
      <c r="T18" s="268"/>
      <c r="U18" s="87">
        <f t="shared" si="0"/>
        <v>0</v>
      </c>
      <c r="V18" s="87"/>
      <c r="W18" s="269">
        <f t="shared" si="1"/>
        <v>0</v>
      </c>
      <c r="X18" s="47">
        <f t="shared" si="2"/>
        <v>1536</v>
      </c>
      <c r="Y18" s="31">
        <f t="shared" si="3"/>
        <v>164208000</v>
      </c>
      <c r="Z18" s="73"/>
      <c r="AD18" s="73"/>
      <c r="AF18" s="73"/>
      <c r="AG18" s="73"/>
      <c r="AI18" s="73"/>
      <c r="AJ18" s="73"/>
    </row>
    <row r="19" spans="1:36" s="65" customFormat="1" x14ac:dyDescent="0.2">
      <c r="A19" s="60">
        <v>7203</v>
      </c>
      <c r="B19" s="230" t="s">
        <v>526</v>
      </c>
      <c r="C19" s="61" t="s">
        <v>120</v>
      </c>
      <c r="D19" s="85">
        <v>120</v>
      </c>
      <c r="E19" s="94">
        <f t="shared" si="4"/>
        <v>14280000</v>
      </c>
      <c r="F19" s="85">
        <v>86</v>
      </c>
      <c r="G19" s="95">
        <f t="shared" si="5"/>
        <v>7138000</v>
      </c>
      <c r="H19" s="91">
        <v>37</v>
      </c>
      <c r="I19" s="94">
        <f t="shared" si="6"/>
        <v>4403000</v>
      </c>
      <c r="J19" s="91">
        <v>26</v>
      </c>
      <c r="K19" s="95">
        <f t="shared" si="7"/>
        <v>2158000</v>
      </c>
      <c r="L19" s="86"/>
      <c r="M19" s="94">
        <f t="shared" si="8"/>
        <v>0</v>
      </c>
      <c r="N19" s="86"/>
      <c r="O19" s="95">
        <f t="shared" si="9"/>
        <v>0</v>
      </c>
      <c r="P19" s="86">
        <v>12</v>
      </c>
      <c r="Q19" s="94">
        <f t="shared" si="10"/>
        <v>1428000</v>
      </c>
      <c r="R19" s="86">
        <v>3</v>
      </c>
      <c r="S19" s="92">
        <f t="shared" si="11"/>
        <v>249000</v>
      </c>
      <c r="T19" s="268"/>
      <c r="U19" s="87">
        <f t="shared" si="0"/>
        <v>0</v>
      </c>
      <c r="V19" s="87"/>
      <c r="W19" s="269">
        <f t="shared" si="1"/>
        <v>0</v>
      </c>
      <c r="X19" s="47">
        <f t="shared" si="2"/>
        <v>284</v>
      </c>
      <c r="Y19" s="31">
        <f t="shared" si="3"/>
        <v>29656000</v>
      </c>
      <c r="Z19" s="73"/>
      <c r="AD19" s="73"/>
      <c r="AF19" s="73"/>
      <c r="AG19" s="73"/>
      <c r="AI19" s="73"/>
      <c r="AJ19" s="73"/>
    </row>
    <row r="20" spans="1:36" s="65" customFormat="1" x14ac:dyDescent="0.2">
      <c r="A20" s="60">
        <v>7204</v>
      </c>
      <c r="B20" s="230" t="s">
        <v>529</v>
      </c>
      <c r="C20" s="61" t="s">
        <v>121</v>
      </c>
      <c r="D20" s="85">
        <v>207</v>
      </c>
      <c r="E20" s="94">
        <f t="shared" si="4"/>
        <v>24633000</v>
      </c>
      <c r="F20" s="85">
        <v>149</v>
      </c>
      <c r="G20" s="95">
        <f t="shared" si="5"/>
        <v>12367000</v>
      </c>
      <c r="H20" s="91">
        <v>55</v>
      </c>
      <c r="I20" s="94">
        <f t="shared" si="6"/>
        <v>6545000</v>
      </c>
      <c r="J20" s="91">
        <v>20</v>
      </c>
      <c r="K20" s="95">
        <f t="shared" si="7"/>
        <v>1660000</v>
      </c>
      <c r="L20" s="86"/>
      <c r="M20" s="94">
        <f t="shared" si="8"/>
        <v>0</v>
      </c>
      <c r="N20" s="86"/>
      <c r="O20" s="95">
        <f t="shared" si="9"/>
        <v>0</v>
      </c>
      <c r="P20" s="91">
        <v>30</v>
      </c>
      <c r="Q20" s="94">
        <f t="shared" si="10"/>
        <v>3570000</v>
      </c>
      <c r="R20" s="91">
        <v>10</v>
      </c>
      <c r="S20" s="92">
        <f t="shared" si="11"/>
        <v>830000</v>
      </c>
      <c r="T20" s="268">
        <v>66</v>
      </c>
      <c r="U20" s="87">
        <f t="shared" si="0"/>
        <v>7854000</v>
      </c>
      <c r="V20" s="87">
        <v>16</v>
      </c>
      <c r="W20" s="269">
        <f t="shared" si="1"/>
        <v>1328000</v>
      </c>
      <c r="X20" s="47">
        <f t="shared" si="2"/>
        <v>553</v>
      </c>
      <c r="Y20" s="31">
        <f t="shared" si="3"/>
        <v>58787000</v>
      </c>
      <c r="Z20" s="73"/>
      <c r="AD20" s="73"/>
      <c r="AF20" s="73"/>
      <c r="AG20" s="73"/>
      <c r="AI20" s="73"/>
      <c r="AJ20" s="73"/>
    </row>
    <row r="21" spans="1:36" s="65" customFormat="1" x14ac:dyDescent="0.2">
      <c r="A21" s="60">
        <v>7205</v>
      </c>
      <c r="B21" s="230" t="s">
        <v>528</v>
      </c>
      <c r="C21" s="61" t="s">
        <v>122</v>
      </c>
      <c r="D21" s="85">
        <v>108</v>
      </c>
      <c r="E21" s="94">
        <f t="shared" si="4"/>
        <v>12852000</v>
      </c>
      <c r="F21" s="85">
        <v>82</v>
      </c>
      <c r="G21" s="95">
        <f t="shared" si="5"/>
        <v>6806000</v>
      </c>
      <c r="H21" s="91">
        <v>43</v>
      </c>
      <c r="I21" s="94">
        <f t="shared" si="6"/>
        <v>5117000</v>
      </c>
      <c r="J21" s="91">
        <v>20</v>
      </c>
      <c r="K21" s="95">
        <f t="shared" si="7"/>
        <v>1660000</v>
      </c>
      <c r="L21" s="86"/>
      <c r="M21" s="94">
        <f t="shared" si="8"/>
        <v>0</v>
      </c>
      <c r="N21" s="86"/>
      <c r="O21" s="95">
        <f t="shared" si="9"/>
        <v>0</v>
      </c>
      <c r="P21" s="86"/>
      <c r="Q21" s="94">
        <f t="shared" si="10"/>
        <v>0</v>
      </c>
      <c r="R21" s="86"/>
      <c r="S21" s="92">
        <f t="shared" si="11"/>
        <v>0</v>
      </c>
      <c r="T21" s="268">
        <v>25</v>
      </c>
      <c r="U21" s="87">
        <f t="shared" si="0"/>
        <v>2975000</v>
      </c>
      <c r="V21" s="87">
        <v>20</v>
      </c>
      <c r="W21" s="269">
        <f t="shared" si="1"/>
        <v>1660000</v>
      </c>
      <c r="X21" s="47">
        <f t="shared" si="2"/>
        <v>298</v>
      </c>
      <c r="Y21" s="31">
        <f t="shared" si="3"/>
        <v>31070000</v>
      </c>
      <c r="Z21" s="73"/>
      <c r="AD21" s="73"/>
      <c r="AF21" s="73"/>
      <c r="AG21" s="73"/>
      <c r="AI21" s="73"/>
      <c r="AJ21" s="73"/>
    </row>
    <row r="22" spans="1:36" s="65" customFormat="1" x14ac:dyDescent="0.2">
      <c r="A22" s="60">
        <v>7206</v>
      </c>
      <c r="B22" s="230" t="s">
        <v>525</v>
      </c>
      <c r="C22" s="61" t="s">
        <v>123</v>
      </c>
      <c r="D22" s="85">
        <v>242</v>
      </c>
      <c r="E22" s="94">
        <f t="shared" si="4"/>
        <v>28798000</v>
      </c>
      <c r="F22" s="85">
        <v>166</v>
      </c>
      <c r="G22" s="95">
        <f t="shared" si="5"/>
        <v>13778000</v>
      </c>
      <c r="H22" s="91">
        <v>165</v>
      </c>
      <c r="I22" s="94">
        <f t="shared" si="6"/>
        <v>19635000</v>
      </c>
      <c r="J22" s="91">
        <v>70</v>
      </c>
      <c r="K22" s="95">
        <f t="shared" si="7"/>
        <v>5810000</v>
      </c>
      <c r="L22" s="86"/>
      <c r="M22" s="94">
        <f t="shared" si="8"/>
        <v>0</v>
      </c>
      <c r="N22" s="86"/>
      <c r="O22" s="95">
        <f t="shared" si="9"/>
        <v>0</v>
      </c>
      <c r="P22" s="86">
        <v>84</v>
      </c>
      <c r="Q22" s="94">
        <f t="shared" si="10"/>
        <v>9996000</v>
      </c>
      <c r="R22" s="86">
        <v>31</v>
      </c>
      <c r="S22" s="92">
        <f t="shared" si="11"/>
        <v>2573000</v>
      </c>
      <c r="T22" s="268">
        <v>31</v>
      </c>
      <c r="U22" s="87">
        <f t="shared" si="0"/>
        <v>3689000</v>
      </c>
      <c r="V22" s="87">
        <v>19</v>
      </c>
      <c r="W22" s="269">
        <f t="shared" si="1"/>
        <v>1577000</v>
      </c>
      <c r="X22" s="47">
        <f t="shared" si="2"/>
        <v>808</v>
      </c>
      <c r="Y22" s="31">
        <f t="shared" si="3"/>
        <v>85856000</v>
      </c>
      <c r="Z22" s="73"/>
      <c r="AD22" s="73"/>
      <c r="AF22" s="73"/>
      <c r="AG22" s="73"/>
      <c r="AI22" s="73"/>
      <c r="AJ22" s="73"/>
    </row>
    <row r="23" spans="1:36" s="65" customFormat="1" x14ac:dyDescent="0.2">
      <c r="A23" s="60">
        <v>7207</v>
      </c>
      <c r="B23" s="230" t="s">
        <v>443</v>
      </c>
      <c r="C23" s="61" t="s">
        <v>124</v>
      </c>
      <c r="D23" s="85">
        <v>108</v>
      </c>
      <c r="E23" s="94">
        <f t="shared" si="4"/>
        <v>12852000</v>
      </c>
      <c r="F23" s="85">
        <v>136</v>
      </c>
      <c r="G23" s="95">
        <f t="shared" si="5"/>
        <v>11288000</v>
      </c>
      <c r="H23" s="91">
        <v>19</v>
      </c>
      <c r="I23" s="94">
        <f t="shared" si="6"/>
        <v>2261000</v>
      </c>
      <c r="J23" s="91">
        <v>26</v>
      </c>
      <c r="K23" s="95">
        <f t="shared" si="7"/>
        <v>2158000</v>
      </c>
      <c r="L23" s="86"/>
      <c r="M23" s="94">
        <f t="shared" si="8"/>
        <v>0</v>
      </c>
      <c r="N23" s="86"/>
      <c r="O23" s="95">
        <f t="shared" si="9"/>
        <v>0</v>
      </c>
      <c r="P23" s="86"/>
      <c r="Q23" s="94">
        <f t="shared" si="10"/>
        <v>0</v>
      </c>
      <c r="R23" s="86"/>
      <c r="S23" s="92">
        <f t="shared" si="11"/>
        <v>0</v>
      </c>
      <c r="T23" s="268">
        <v>38</v>
      </c>
      <c r="U23" s="87">
        <f t="shared" si="0"/>
        <v>4522000</v>
      </c>
      <c r="V23" s="87">
        <v>24</v>
      </c>
      <c r="W23" s="269">
        <f t="shared" si="1"/>
        <v>1992000</v>
      </c>
      <c r="X23" s="47">
        <f t="shared" si="2"/>
        <v>351</v>
      </c>
      <c r="Y23" s="31">
        <f t="shared" si="3"/>
        <v>35073000</v>
      </c>
      <c r="Z23" s="73"/>
      <c r="AD23" s="73"/>
      <c r="AF23" s="73"/>
      <c r="AG23" s="73"/>
      <c r="AI23" s="73"/>
      <c r="AJ23" s="73"/>
    </row>
    <row r="24" spans="1:36" s="65" customFormat="1" x14ac:dyDescent="0.2">
      <c r="A24" s="60">
        <v>7208</v>
      </c>
      <c r="B24" s="230" t="s">
        <v>521</v>
      </c>
      <c r="C24" s="61" t="s">
        <v>125</v>
      </c>
      <c r="D24" s="85">
        <v>631</v>
      </c>
      <c r="E24" s="94">
        <f t="shared" si="4"/>
        <v>75089000</v>
      </c>
      <c r="F24" s="85">
        <v>315</v>
      </c>
      <c r="G24" s="95">
        <f t="shared" si="5"/>
        <v>26145000</v>
      </c>
      <c r="H24" s="91">
        <v>121</v>
      </c>
      <c r="I24" s="94">
        <f t="shared" si="6"/>
        <v>14399000</v>
      </c>
      <c r="J24" s="91">
        <v>90</v>
      </c>
      <c r="K24" s="95">
        <f t="shared" si="7"/>
        <v>7470000</v>
      </c>
      <c r="L24" s="86"/>
      <c r="M24" s="94">
        <f t="shared" si="8"/>
        <v>0</v>
      </c>
      <c r="N24" s="86"/>
      <c r="O24" s="95">
        <f t="shared" si="9"/>
        <v>0</v>
      </c>
      <c r="P24" s="86">
        <v>41</v>
      </c>
      <c r="Q24" s="94">
        <f t="shared" si="10"/>
        <v>4879000</v>
      </c>
      <c r="R24" s="86">
        <v>1</v>
      </c>
      <c r="S24" s="92">
        <f t="shared" si="11"/>
        <v>83000</v>
      </c>
      <c r="T24" s="268">
        <v>58</v>
      </c>
      <c r="U24" s="87">
        <f t="shared" si="0"/>
        <v>6902000</v>
      </c>
      <c r="V24" s="87">
        <v>42</v>
      </c>
      <c r="W24" s="269">
        <f t="shared" si="1"/>
        <v>3486000</v>
      </c>
      <c r="X24" s="47">
        <f t="shared" si="2"/>
        <v>1299</v>
      </c>
      <c r="Y24" s="31">
        <f t="shared" si="3"/>
        <v>138453000</v>
      </c>
      <c r="Z24" s="73"/>
      <c r="AD24" s="73"/>
      <c r="AF24" s="73"/>
      <c r="AG24" s="73"/>
      <c r="AI24" s="73"/>
      <c r="AJ24" s="73"/>
    </row>
    <row r="25" spans="1:36" s="65" customFormat="1" x14ac:dyDescent="0.2">
      <c r="A25" s="60">
        <v>7209</v>
      </c>
      <c r="B25" s="230" t="s">
        <v>523</v>
      </c>
      <c r="C25" s="61" t="s">
        <v>126</v>
      </c>
      <c r="D25" s="85">
        <v>123</v>
      </c>
      <c r="E25" s="94">
        <f t="shared" si="4"/>
        <v>14637000</v>
      </c>
      <c r="F25" s="85">
        <v>76</v>
      </c>
      <c r="G25" s="95">
        <f t="shared" si="5"/>
        <v>6308000</v>
      </c>
      <c r="H25" s="91">
        <v>30</v>
      </c>
      <c r="I25" s="94">
        <f t="shared" si="6"/>
        <v>3570000</v>
      </c>
      <c r="J25" s="91">
        <v>14</v>
      </c>
      <c r="K25" s="95">
        <f t="shared" si="7"/>
        <v>1162000</v>
      </c>
      <c r="L25" s="86"/>
      <c r="M25" s="94">
        <f t="shared" si="8"/>
        <v>0</v>
      </c>
      <c r="N25" s="86"/>
      <c r="O25" s="95">
        <f t="shared" si="9"/>
        <v>0</v>
      </c>
      <c r="P25" s="86">
        <v>5</v>
      </c>
      <c r="Q25" s="94">
        <f t="shared" si="10"/>
        <v>595000</v>
      </c>
      <c r="R25" s="86">
        <v>1</v>
      </c>
      <c r="S25" s="92">
        <f t="shared" si="11"/>
        <v>83000</v>
      </c>
      <c r="T25" s="268">
        <v>11</v>
      </c>
      <c r="U25" s="87">
        <f t="shared" si="0"/>
        <v>1309000</v>
      </c>
      <c r="V25" s="87">
        <v>14</v>
      </c>
      <c r="W25" s="269">
        <f t="shared" si="1"/>
        <v>1162000</v>
      </c>
      <c r="X25" s="47">
        <f t="shared" si="2"/>
        <v>274</v>
      </c>
      <c r="Y25" s="31">
        <f t="shared" si="3"/>
        <v>28826000</v>
      </c>
      <c r="Z25" s="73"/>
      <c r="AD25" s="73"/>
      <c r="AF25" s="73"/>
      <c r="AG25" s="73"/>
      <c r="AI25" s="73"/>
      <c r="AJ25" s="73"/>
    </row>
    <row r="26" spans="1:36" s="65" customFormat="1" x14ac:dyDescent="0.2">
      <c r="A26" s="60">
        <v>7210</v>
      </c>
      <c r="B26" s="230" t="s">
        <v>531</v>
      </c>
      <c r="C26" s="61" t="s">
        <v>127</v>
      </c>
      <c r="D26" s="85">
        <v>175</v>
      </c>
      <c r="E26" s="94">
        <f t="shared" si="4"/>
        <v>20825000</v>
      </c>
      <c r="F26" s="85">
        <v>88</v>
      </c>
      <c r="G26" s="95">
        <f t="shared" si="5"/>
        <v>7304000</v>
      </c>
      <c r="H26" s="91">
        <v>42</v>
      </c>
      <c r="I26" s="94">
        <f t="shared" si="6"/>
        <v>4998000</v>
      </c>
      <c r="J26" s="91">
        <v>21</v>
      </c>
      <c r="K26" s="95">
        <f t="shared" si="7"/>
        <v>1743000</v>
      </c>
      <c r="L26" s="86"/>
      <c r="M26" s="94">
        <f t="shared" si="8"/>
        <v>0</v>
      </c>
      <c r="N26" s="86"/>
      <c r="O26" s="95">
        <f t="shared" si="9"/>
        <v>0</v>
      </c>
      <c r="P26" s="86">
        <v>27</v>
      </c>
      <c r="Q26" s="94">
        <f t="shared" si="10"/>
        <v>3213000</v>
      </c>
      <c r="R26" s="86">
        <v>7</v>
      </c>
      <c r="S26" s="92">
        <f t="shared" si="11"/>
        <v>581000</v>
      </c>
      <c r="T26" s="268">
        <v>25</v>
      </c>
      <c r="U26" s="87">
        <f t="shared" si="0"/>
        <v>2975000</v>
      </c>
      <c r="V26" s="87">
        <v>21</v>
      </c>
      <c r="W26" s="269">
        <f t="shared" si="1"/>
        <v>1743000</v>
      </c>
      <c r="X26" s="47">
        <f t="shared" si="2"/>
        <v>406</v>
      </c>
      <c r="Y26" s="31">
        <f t="shared" si="3"/>
        <v>43382000</v>
      </c>
      <c r="Z26" s="73"/>
      <c r="AD26" s="73"/>
      <c r="AF26" s="73"/>
      <c r="AG26" s="73"/>
      <c r="AI26" s="73"/>
      <c r="AJ26" s="73"/>
    </row>
    <row r="27" spans="1:36" s="65" customFormat="1" x14ac:dyDescent="0.2">
      <c r="A27" s="60">
        <v>7301</v>
      </c>
      <c r="B27" s="230" t="s">
        <v>527</v>
      </c>
      <c r="C27" s="61" t="s">
        <v>128</v>
      </c>
      <c r="D27" s="85">
        <v>1180</v>
      </c>
      <c r="E27" s="94">
        <f t="shared" si="4"/>
        <v>140420000</v>
      </c>
      <c r="F27" s="85">
        <v>770</v>
      </c>
      <c r="G27" s="95">
        <f t="shared" si="5"/>
        <v>63910000</v>
      </c>
      <c r="H27" s="91">
        <v>217</v>
      </c>
      <c r="I27" s="94">
        <f t="shared" si="6"/>
        <v>25823000</v>
      </c>
      <c r="J27" s="91">
        <v>144</v>
      </c>
      <c r="K27" s="95">
        <f t="shared" si="7"/>
        <v>11952000</v>
      </c>
      <c r="L27" s="86"/>
      <c r="M27" s="94">
        <f t="shared" si="8"/>
        <v>0</v>
      </c>
      <c r="N27" s="86"/>
      <c r="O27" s="95">
        <f t="shared" si="9"/>
        <v>0</v>
      </c>
      <c r="P27" s="91">
        <v>260</v>
      </c>
      <c r="Q27" s="94">
        <f t="shared" si="10"/>
        <v>30940000</v>
      </c>
      <c r="R27" s="91">
        <v>10</v>
      </c>
      <c r="S27" s="92">
        <f t="shared" si="11"/>
        <v>830000</v>
      </c>
      <c r="T27" s="268">
        <v>215</v>
      </c>
      <c r="U27" s="87">
        <f t="shared" si="0"/>
        <v>25585000</v>
      </c>
      <c r="V27" s="87">
        <v>36</v>
      </c>
      <c r="W27" s="269">
        <f t="shared" si="1"/>
        <v>2988000</v>
      </c>
      <c r="X27" s="47">
        <f t="shared" si="2"/>
        <v>2832</v>
      </c>
      <c r="Y27" s="31">
        <f t="shared" si="3"/>
        <v>302448000</v>
      </c>
      <c r="Z27" s="73"/>
      <c r="AD27" s="73"/>
      <c r="AF27" s="73"/>
      <c r="AG27" s="73"/>
      <c r="AI27" s="73"/>
      <c r="AJ27" s="73"/>
    </row>
    <row r="28" spans="1:36" s="65" customFormat="1" x14ac:dyDescent="0.2">
      <c r="A28" s="60">
        <v>7302</v>
      </c>
      <c r="B28" s="230" t="s">
        <v>544</v>
      </c>
      <c r="C28" s="61" t="s">
        <v>129</v>
      </c>
      <c r="D28" s="85">
        <v>149</v>
      </c>
      <c r="E28" s="94">
        <f t="shared" si="4"/>
        <v>17731000</v>
      </c>
      <c r="F28" s="85">
        <v>165</v>
      </c>
      <c r="G28" s="95">
        <f t="shared" si="5"/>
        <v>13695000</v>
      </c>
      <c r="H28" s="91">
        <v>152</v>
      </c>
      <c r="I28" s="94">
        <f t="shared" si="6"/>
        <v>18088000</v>
      </c>
      <c r="J28" s="91">
        <v>31</v>
      </c>
      <c r="K28" s="95">
        <f t="shared" si="7"/>
        <v>2573000</v>
      </c>
      <c r="L28" s="86"/>
      <c r="M28" s="94">
        <f t="shared" si="8"/>
        <v>0</v>
      </c>
      <c r="N28" s="86"/>
      <c r="O28" s="95">
        <f t="shared" si="9"/>
        <v>0</v>
      </c>
      <c r="P28" s="86">
        <v>34</v>
      </c>
      <c r="Q28" s="94">
        <f t="shared" si="10"/>
        <v>4046000</v>
      </c>
      <c r="R28" s="86">
        <v>10</v>
      </c>
      <c r="S28" s="92">
        <f t="shared" si="11"/>
        <v>830000</v>
      </c>
      <c r="T28" s="268">
        <v>40</v>
      </c>
      <c r="U28" s="87">
        <f t="shared" si="0"/>
        <v>4760000</v>
      </c>
      <c r="V28" s="87">
        <v>17</v>
      </c>
      <c r="W28" s="269">
        <f t="shared" si="1"/>
        <v>1411000</v>
      </c>
      <c r="X28" s="47">
        <f t="shared" si="2"/>
        <v>598</v>
      </c>
      <c r="Y28" s="31">
        <f t="shared" si="3"/>
        <v>63134000</v>
      </c>
      <c r="Z28" s="73"/>
      <c r="AD28" s="73"/>
      <c r="AF28" s="73"/>
      <c r="AG28" s="73"/>
      <c r="AI28" s="73"/>
      <c r="AJ28" s="73"/>
    </row>
    <row r="29" spans="1:36" s="65" customFormat="1" x14ac:dyDescent="0.2">
      <c r="A29" s="60">
        <v>7303</v>
      </c>
      <c r="B29" s="230" t="s">
        <v>524</v>
      </c>
      <c r="C29" s="61" t="s">
        <v>130</v>
      </c>
      <c r="D29" s="85">
        <v>355</v>
      </c>
      <c r="E29" s="94">
        <f t="shared" si="4"/>
        <v>42245000</v>
      </c>
      <c r="F29" s="85">
        <v>205</v>
      </c>
      <c r="G29" s="95">
        <f t="shared" si="5"/>
        <v>17015000</v>
      </c>
      <c r="H29" s="91">
        <v>135</v>
      </c>
      <c r="I29" s="94">
        <f t="shared" si="6"/>
        <v>16065000</v>
      </c>
      <c r="J29" s="91">
        <v>63</v>
      </c>
      <c r="K29" s="95">
        <f t="shared" si="7"/>
        <v>5229000</v>
      </c>
      <c r="L29" s="86"/>
      <c r="M29" s="94">
        <f t="shared" si="8"/>
        <v>0</v>
      </c>
      <c r="N29" s="86"/>
      <c r="O29" s="95">
        <f t="shared" si="9"/>
        <v>0</v>
      </c>
      <c r="P29" s="86">
        <v>55</v>
      </c>
      <c r="Q29" s="94">
        <f t="shared" si="10"/>
        <v>6545000</v>
      </c>
      <c r="R29" s="86">
        <v>17</v>
      </c>
      <c r="S29" s="92">
        <f t="shared" si="11"/>
        <v>1411000</v>
      </c>
      <c r="T29" s="268"/>
      <c r="U29" s="87">
        <f t="shared" si="0"/>
        <v>0</v>
      </c>
      <c r="V29" s="87"/>
      <c r="W29" s="269">
        <f t="shared" si="1"/>
        <v>0</v>
      </c>
      <c r="X29" s="47">
        <f t="shared" si="2"/>
        <v>830</v>
      </c>
      <c r="Y29" s="31">
        <f t="shared" si="3"/>
        <v>88510000</v>
      </c>
      <c r="Z29" s="73"/>
      <c r="AD29" s="73"/>
      <c r="AF29" s="73"/>
      <c r="AG29" s="73"/>
      <c r="AI29" s="73"/>
      <c r="AJ29" s="73"/>
    </row>
    <row r="30" spans="1:36" s="65" customFormat="1" x14ac:dyDescent="0.2">
      <c r="A30" s="60">
        <v>7304</v>
      </c>
      <c r="B30" s="230" t="s">
        <v>539</v>
      </c>
      <c r="C30" s="61" t="s">
        <v>131</v>
      </c>
      <c r="D30" s="85">
        <v>461</v>
      </c>
      <c r="E30" s="94">
        <f t="shared" si="4"/>
        <v>54859000</v>
      </c>
      <c r="F30" s="85">
        <v>308</v>
      </c>
      <c r="G30" s="95">
        <f t="shared" si="5"/>
        <v>25564000</v>
      </c>
      <c r="H30" s="91">
        <v>195</v>
      </c>
      <c r="I30" s="94">
        <f t="shared" si="6"/>
        <v>23205000</v>
      </c>
      <c r="J30" s="91">
        <v>59</v>
      </c>
      <c r="K30" s="95">
        <f t="shared" si="7"/>
        <v>4897000</v>
      </c>
      <c r="L30" s="86"/>
      <c r="M30" s="94">
        <f t="shared" si="8"/>
        <v>0</v>
      </c>
      <c r="N30" s="86"/>
      <c r="O30" s="95">
        <f t="shared" si="9"/>
        <v>0</v>
      </c>
      <c r="P30" s="86">
        <v>84</v>
      </c>
      <c r="Q30" s="94">
        <f t="shared" si="10"/>
        <v>9996000</v>
      </c>
      <c r="R30" s="86">
        <v>26</v>
      </c>
      <c r="S30" s="92">
        <f t="shared" si="11"/>
        <v>2158000</v>
      </c>
      <c r="T30" s="268">
        <v>47</v>
      </c>
      <c r="U30" s="87">
        <f t="shared" si="0"/>
        <v>5593000</v>
      </c>
      <c r="V30" s="87">
        <v>28</v>
      </c>
      <c r="W30" s="269">
        <f t="shared" si="1"/>
        <v>2324000</v>
      </c>
      <c r="X30" s="47">
        <f t="shared" si="2"/>
        <v>1208</v>
      </c>
      <c r="Y30" s="31">
        <f t="shared" si="3"/>
        <v>128596000</v>
      </c>
      <c r="Z30" s="73"/>
      <c r="AD30" s="73"/>
      <c r="AF30" s="73"/>
      <c r="AG30" s="73"/>
      <c r="AI30" s="73"/>
      <c r="AJ30" s="73"/>
    </row>
    <row r="31" spans="1:36" s="65" customFormat="1" x14ac:dyDescent="0.2">
      <c r="A31" s="60">
        <v>7305</v>
      </c>
      <c r="B31" s="230" t="s">
        <v>546</v>
      </c>
      <c r="C31" s="61" t="s">
        <v>132</v>
      </c>
      <c r="D31" s="85">
        <v>422</v>
      </c>
      <c r="E31" s="94">
        <f t="shared" si="4"/>
        <v>50218000</v>
      </c>
      <c r="F31" s="85">
        <v>311</v>
      </c>
      <c r="G31" s="95">
        <f t="shared" si="5"/>
        <v>25813000</v>
      </c>
      <c r="H31" s="91">
        <v>206</v>
      </c>
      <c r="I31" s="94">
        <f t="shared" si="6"/>
        <v>24514000</v>
      </c>
      <c r="J31" s="91">
        <v>116</v>
      </c>
      <c r="K31" s="95">
        <f t="shared" si="7"/>
        <v>9628000</v>
      </c>
      <c r="L31" s="86"/>
      <c r="M31" s="94">
        <f t="shared" si="8"/>
        <v>0</v>
      </c>
      <c r="N31" s="86"/>
      <c r="O31" s="95">
        <f t="shared" si="9"/>
        <v>0</v>
      </c>
      <c r="P31" s="86">
        <v>43</v>
      </c>
      <c r="Q31" s="94">
        <f t="shared" si="10"/>
        <v>5117000</v>
      </c>
      <c r="R31" s="86">
        <v>13</v>
      </c>
      <c r="S31" s="92">
        <f t="shared" si="11"/>
        <v>1079000</v>
      </c>
      <c r="T31" s="268">
        <v>75</v>
      </c>
      <c r="U31" s="87">
        <f t="shared" si="0"/>
        <v>8925000</v>
      </c>
      <c r="V31" s="87">
        <v>18</v>
      </c>
      <c r="W31" s="269">
        <f t="shared" si="1"/>
        <v>1494000</v>
      </c>
      <c r="X31" s="47">
        <f t="shared" si="2"/>
        <v>1204</v>
      </c>
      <c r="Y31" s="31">
        <f t="shared" si="3"/>
        <v>126788000</v>
      </c>
      <c r="Z31" s="73"/>
      <c r="AD31" s="73"/>
      <c r="AF31" s="73"/>
      <c r="AG31" s="73"/>
      <c r="AI31" s="73"/>
      <c r="AJ31" s="73"/>
    </row>
    <row r="32" spans="1:36" s="65" customFormat="1" x14ac:dyDescent="0.2">
      <c r="A32" s="60">
        <v>7306</v>
      </c>
      <c r="B32" s="230" t="s">
        <v>540</v>
      </c>
      <c r="C32" s="61" t="s">
        <v>133</v>
      </c>
      <c r="D32" s="85">
        <v>337</v>
      </c>
      <c r="E32" s="94">
        <f t="shared" si="4"/>
        <v>40103000</v>
      </c>
      <c r="F32" s="85">
        <v>233</v>
      </c>
      <c r="G32" s="95">
        <f t="shared" si="5"/>
        <v>19339000</v>
      </c>
      <c r="H32" s="91">
        <v>152</v>
      </c>
      <c r="I32" s="94">
        <f t="shared" si="6"/>
        <v>18088000</v>
      </c>
      <c r="J32" s="91">
        <v>70</v>
      </c>
      <c r="K32" s="95">
        <f t="shared" si="7"/>
        <v>5810000</v>
      </c>
      <c r="L32" s="86"/>
      <c r="M32" s="94">
        <f t="shared" si="8"/>
        <v>0</v>
      </c>
      <c r="N32" s="86"/>
      <c r="O32" s="95">
        <f t="shared" si="9"/>
        <v>0</v>
      </c>
      <c r="P32" s="86">
        <v>26</v>
      </c>
      <c r="Q32" s="94">
        <f t="shared" si="10"/>
        <v>3094000</v>
      </c>
      <c r="R32" s="86">
        <v>8</v>
      </c>
      <c r="S32" s="92">
        <f t="shared" si="11"/>
        <v>664000</v>
      </c>
      <c r="T32" s="268">
        <v>40</v>
      </c>
      <c r="U32" s="87">
        <f t="shared" si="0"/>
        <v>4760000</v>
      </c>
      <c r="V32" s="87">
        <v>16</v>
      </c>
      <c r="W32" s="269">
        <f t="shared" si="1"/>
        <v>1328000</v>
      </c>
      <c r="X32" s="47">
        <f t="shared" si="2"/>
        <v>882</v>
      </c>
      <c r="Y32" s="31">
        <f t="shared" si="3"/>
        <v>93186000</v>
      </c>
      <c r="Z32" s="73"/>
      <c r="AD32" s="73"/>
      <c r="AF32" s="73"/>
      <c r="AG32" s="73"/>
      <c r="AI32" s="73"/>
      <c r="AJ32" s="73"/>
    </row>
    <row r="33" spans="1:36" s="65" customFormat="1" x14ac:dyDescent="0.2">
      <c r="A33" s="60">
        <v>7309</v>
      </c>
      <c r="B33" s="230" t="s">
        <v>547</v>
      </c>
      <c r="C33" s="61" t="s">
        <v>134</v>
      </c>
      <c r="D33" s="85">
        <v>245</v>
      </c>
      <c r="E33" s="94">
        <f t="shared" si="4"/>
        <v>29155000</v>
      </c>
      <c r="F33" s="85">
        <v>163</v>
      </c>
      <c r="G33" s="95">
        <f t="shared" si="5"/>
        <v>13529000</v>
      </c>
      <c r="H33" s="91">
        <v>108</v>
      </c>
      <c r="I33" s="94">
        <f t="shared" si="6"/>
        <v>12852000</v>
      </c>
      <c r="J33" s="91">
        <v>49</v>
      </c>
      <c r="K33" s="95">
        <f t="shared" si="7"/>
        <v>4067000</v>
      </c>
      <c r="L33" s="86"/>
      <c r="M33" s="94">
        <f t="shared" si="8"/>
        <v>0</v>
      </c>
      <c r="N33" s="86"/>
      <c r="O33" s="95">
        <f t="shared" si="9"/>
        <v>0</v>
      </c>
      <c r="P33" s="86">
        <v>36</v>
      </c>
      <c r="Q33" s="94">
        <f t="shared" si="10"/>
        <v>4284000</v>
      </c>
      <c r="R33" s="86">
        <v>4</v>
      </c>
      <c r="S33" s="92">
        <f t="shared" si="11"/>
        <v>332000</v>
      </c>
      <c r="T33" s="268">
        <v>40</v>
      </c>
      <c r="U33" s="87">
        <f t="shared" si="0"/>
        <v>4760000</v>
      </c>
      <c r="V33" s="87">
        <v>23</v>
      </c>
      <c r="W33" s="269">
        <f t="shared" si="1"/>
        <v>1909000</v>
      </c>
      <c r="X33" s="47">
        <f t="shared" si="2"/>
        <v>668</v>
      </c>
      <c r="Y33" s="31">
        <f t="shared" si="3"/>
        <v>70888000</v>
      </c>
      <c r="Z33" s="73"/>
      <c r="AD33" s="73"/>
      <c r="AF33" s="73"/>
      <c r="AG33" s="73"/>
      <c r="AI33" s="73"/>
      <c r="AJ33" s="73"/>
    </row>
    <row r="34" spans="1:36" s="65" customFormat="1" x14ac:dyDescent="0.2">
      <c r="A34" s="60">
        <v>7310</v>
      </c>
      <c r="B34" s="230" t="s">
        <v>543</v>
      </c>
      <c r="C34" s="61" t="s">
        <v>135</v>
      </c>
      <c r="D34" s="85">
        <v>387</v>
      </c>
      <c r="E34" s="94">
        <f t="shared" si="4"/>
        <v>46053000</v>
      </c>
      <c r="F34" s="85">
        <v>384</v>
      </c>
      <c r="G34" s="95">
        <f t="shared" si="5"/>
        <v>31872000</v>
      </c>
      <c r="H34" s="91">
        <v>159</v>
      </c>
      <c r="I34" s="94">
        <f t="shared" si="6"/>
        <v>18921000</v>
      </c>
      <c r="J34" s="91">
        <v>95</v>
      </c>
      <c r="K34" s="95">
        <f t="shared" si="7"/>
        <v>7885000</v>
      </c>
      <c r="L34" s="86"/>
      <c r="M34" s="94">
        <f t="shared" si="8"/>
        <v>0</v>
      </c>
      <c r="N34" s="86"/>
      <c r="O34" s="95">
        <f t="shared" si="9"/>
        <v>0</v>
      </c>
      <c r="P34" s="86">
        <v>69</v>
      </c>
      <c r="Q34" s="94">
        <f t="shared" si="10"/>
        <v>8211000</v>
      </c>
      <c r="R34" s="86">
        <v>20</v>
      </c>
      <c r="S34" s="92">
        <f t="shared" si="11"/>
        <v>1660000</v>
      </c>
      <c r="T34" s="268"/>
      <c r="U34" s="87">
        <f t="shared" si="0"/>
        <v>0</v>
      </c>
      <c r="V34" s="87"/>
      <c r="W34" s="269">
        <f t="shared" si="1"/>
        <v>0</v>
      </c>
      <c r="X34" s="47">
        <f t="shared" si="2"/>
        <v>1114</v>
      </c>
      <c r="Y34" s="31">
        <f t="shared" si="3"/>
        <v>114602000</v>
      </c>
      <c r="Z34" s="73"/>
      <c r="AD34" s="73"/>
      <c r="AF34" s="73"/>
      <c r="AG34" s="73"/>
      <c r="AI34" s="73"/>
      <c r="AJ34" s="73"/>
    </row>
    <row r="35" spans="1:36" s="65" customFormat="1" x14ac:dyDescent="0.2">
      <c r="A35" s="60">
        <v>7401</v>
      </c>
      <c r="B35" s="230" t="s">
        <v>520</v>
      </c>
      <c r="C35" s="77" t="s">
        <v>136</v>
      </c>
      <c r="D35" s="85">
        <v>606</v>
      </c>
      <c r="E35" s="94">
        <f t="shared" si="4"/>
        <v>72114000</v>
      </c>
      <c r="F35" s="85">
        <v>433</v>
      </c>
      <c r="G35" s="95">
        <f t="shared" si="5"/>
        <v>35939000</v>
      </c>
      <c r="H35" s="91">
        <v>195</v>
      </c>
      <c r="I35" s="94">
        <f t="shared" si="6"/>
        <v>23205000</v>
      </c>
      <c r="J35" s="91">
        <v>96</v>
      </c>
      <c r="K35" s="95">
        <f t="shared" si="7"/>
        <v>7968000</v>
      </c>
      <c r="L35" s="91">
        <v>12</v>
      </c>
      <c r="M35" s="94">
        <f t="shared" si="8"/>
        <v>1428000</v>
      </c>
      <c r="N35" s="91">
        <v>5</v>
      </c>
      <c r="O35" s="95">
        <f t="shared" si="9"/>
        <v>415000</v>
      </c>
      <c r="P35" s="86">
        <v>37</v>
      </c>
      <c r="Q35" s="94">
        <f t="shared" si="10"/>
        <v>4403000</v>
      </c>
      <c r="R35" s="86">
        <v>6</v>
      </c>
      <c r="S35" s="92">
        <f t="shared" si="11"/>
        <v>498000</v>
      </c>
      <c r="T35" s="268"/>
      <c r="U35" s="87">
        <f t="shared" si="0"/>
        <v>0</v>
      </c>
      <c r="V35" s="87"/>
      <c r="W35" s="269">
        <f t="shared" si="1"/>
        <v>0</v>
      </c>
      <c r="X35" s="47">
        <f t="shared" si="2"/>
        <v>1390</v>
      </c>
      <c r="Y35" s="31">
        <f t="shared" si="3"/>
        <v>145970000</v>
      </c>
      <c r="Z35" s="73"/>
      <c r="AD35" s="73"/>
      <c r="AF35" s="73"/>
      <c r="AG35" s="73"/>
      <c r="AI35" s="73"/>
      <c r="AJ35" s="73"/>
    </row>
    <row r="36" spans="1:36" s="65" customFormat="1" x14ac:dyDescent="0.2">
      <c r="A36" s="60">
        <v>7402</v>
      </c>
      <c r="B36" s="230" t="s">
        <v>533</v>
      </c>
      <c r="C36" s="77" t="s">
        <v>137</v>
      </c>
      <c r="D36" s="85">
        <v>268</v>
      </c>
      <c r="E36" s="94">
        <f t="shared" si="4"/>
        <v>31892000</v>
      </c>
      <c r="F36" s="85">
        <v>118</v>
      </c>
      <c r="G36" s="95">
        <f t="shared" si="5"/>
        <v>9794000</v>
      </c>
      <c r="H36" s="91">
        <v>83</v>
      </c>
      <c r="I36" s="94">
        <f t="shared" si="6"/>
        <v>9877000</v>
      </c>
      <c r="J36" s="91">
        <v>32</v>
      </c>
      <c r="K36" s="95">
        <f t="shared" si="7"/>
        <v>2656000</v>
      </c>
      <c r="L36" s="86"/>
      <c r="M36" s="94">
        <f t="shared" si="8"/>
        <v>0</v>
      </c>
      <c r="N36" s="86"/>
      <c r="O36" s="95">
        <f t="shared" si="9"/>
        <v>0</v>
      </c>
      <c r="P36" s="86">
        <v>20</v>
      </c>
      <c r="Q36" s="94">
        <f t="shared" si="10"/>
        <v>2380000</v>
      </c>
      <c r="R36" s="86">
        <v>2</v>
      </c>
      <c r="S36" s="92">
        <f t="shared" si="11"/>
        <v>166000</v>
      </c>
      <c r="T36" s="268">
        <v>38</v>
      </c>
      <c r="U36" s="87">
        <f t="shared" si="0"/>
        <v>4522000</v>
      </c>
      <c r="V36" s="87">
        <v>18</v>
      </c>
      <c r="W36" s="269">
        <f t="shared" si="1"/>
        <v>1494000</v>
      </c>
      <c r="X36" s="47">
        <f t="shared" si="2"/>
        <v>579</v>
      </c>
      <c r="Y36" s="31">
        <f t="shared" si="3"/>
        <v>62781000</v>
      </c>
      <c r="Z36" s="73"/>
      <c r="AD36" s="73"/>
      <c r="AF36" s="73"/>
      <c r="AG36" s="73"/>
      <c r="AI36" s="73"/>
      <c r="AJ36" s="73"/>
    </row>
    <row r="37" spans="1:36" s="65" customFormat="1" ht="13.5" thickBot="1" x14ac:dyDescent="0.25">
      <c r="A37" s="62">
        <v>7403</v>
      </c>
      <c r="B37" s="231" t="s">
        <v>532</v>
      </c>
      <c r="C37" s="63" t="s">
        <v>138</v>
      </c>
      <c r="D37" s="85">
        <v>208</v>
      </c>
      <c r="E37" s="94">
        <f t="shared" si="4"/>
        <v>24752000</v>
      </c>
      <c r="F37" s="85">
        <v>104</v>
      </c>
      <c r="G37" s="95">
        <f t="shared" si="5"/>
        <v>8632000</v>
      </c>
      <c r="H37" s="91">
        <v>25</v>
      </c>
      <c r="I37" s="94">
        <f t="shared" si="6"/>
        <v>2975000</v>
      </c>
      <c r="J37" s="91">
        <v>13</v>
      </c>
      <c r="K37" s="95">
        <f t="shared" si="7"/>
        <v>1079000</v>
      </c>
      <c r="L37" s="86"/>
      <c r="M37" s="94">
        <f t="shared" si="8"/>
        <v>0</v>
      </c>
      <c r="N37" s="86"/>
      <c r="O37" s="95">
        <f t="shared" si="9"/>
        <v>0</v>
      </c>
      <c r="P37" s="86">
        <v>6</v>
      </c>
      <c r="Q37" s="94">
        <f t="shared" si="10"/>
        <v>714000</v>
      </c>
      <c r="R37" s="86">
        <v>0</v>
      </c>
      <c r="S37" s="92">
        <f t="shared" si="11"/>
        <v>0</v>
      </c>
      <c r="T37" s="270">
        <v>27</v>
      </c>
      <c r="U37" s="271">
        <f t="shared" si="0"/>
        <v>3213000</v>
      </c>
      <c r="V37" s="271">
        <v>17</v>
      </c>
      <c r="W37" s="272">
        <f t="shared" si="1"/>
        <v>1411000</v>
      </c>
      <c r="X37" s="47">
        <f t="shared" si="2"/>
        <v>400</v>
      </c>
      <c r="Y37" s="31">
        <f t="shared" si="3"/>
        <v>42776000</v>
      </c>
      <c r="Z37" s="73"/>
      <c r="AD37" s="73"/>
      <c r="AF37" s="73"/>
      <c r="AG37" s="73"/>
      <c r="AI37" s="73"/>
      <c r="AJ37" s="73"/>
    </row>
    <row r="38" spans="1:36" s="65" customFormat="1" ht="13.5" thickBot="1" x14ac:dyDescent="0.25">
      <c r="A38" s="332" t="s">
        <v>18</v>
      </c>
      <c r="B38" s="333"/>
      <c r="C38" s="334"/>
      <c r="D38" s="4">
        <f>SUM(D8:D37)</f>
        <v>11692</v>
      </c>
      <c r="E38" s="3">
        <f t="shared" ref="E38:X38" si="12">SUM(E8:E37)</f>
        <v>1391348000</v>
      </c>
      <c r="F38" s="3">
        <f t="shared" si="12"/>
        <v>8158</v>
      </c>
      <c r="G38" s="3">
        <f t="shared" si="12"/>
        <v>677114000</v>
      </c>
      <c r="H38" s="3">
        <f t="shared" si="12"/>
        <v>3667</v>
      </c>
      <c r="I38" s="3">
        <f t="shared" si="12"/>
        <v>436373000</v>
      </c>
      <c r="J38" s="3">
        <f t="shared" si="12"/>
        <v>2362</v>
      </c>
      <c r="K38" s="3">
        <f t="shared" si="12"/>
        <v>196046000</v>
      </c>
      <c r="L38" s="3">
        <f>SUM(L8:L37)</f>
        <v>84</v>
      </c>
      <c r="M38" s="3">
        <f>SUM(M8:M37)</f>
        <v>9996000</v>
      </c>
      <c r="N38" s="3">
        <f>SUM(N8:N37)</f>
        <v>14</v>
      </c>
      <c r="O38" s="3">
        <f>SUM(O8:O37)</f>
        <v>1162000</v>
      </c>
      <c r="P38" s="3">
        <f t="shared" si="12"/>
        <v>1472</v>
      </c>
      <c r="Q38" s="3">
        <f>SUM(Q8:Q37)</f>
        <v>175168000</v>
      </c>
      <c r="R38" s="3">
        <f t="shared" si="12"/>
        <v>304</v>
      </c>
      <c r="S38" s="36">
        <f>SUM(S8:S37)</f>
        <v>25232000</v>
      </c>
      <c r="T38" s="36">
        <f>SUM(T8:T37)</f>
        <v>1248</v>
      </c>
      <c r="U38" s="36">
        <f t="shared" ref="U38:W38" si="13">SUM(U8:U37)</f>
        <v>148512000</v>
      </c>
      <c r="V38" s="36">
        <f t="shared" si="13"/>
        <v>687</v>
      </c>
      <c r="W38" s="36">
        <f t="shared" si="13"/>
        <v>57021000</v>
      </c>
      <c r="X38" s="3">
        <f t="shared" si="12"/>
        <v>29688</v>
      </c>
      <c r="Y38" s="24">
        <f>SUM(Y8:Y37)</f>
        <v>3117972000</v>
      </c>
    </row>
    <row r="39" spans="1:36" x14ac:dyDescent="0.2">
      <c r="Z39" s="11"/>
      <c r="AA39" s="11"/>
    </row>
    <row r="42" spans="1:36" x14ac:dyDescent="0.2">
      <c r="F42" s="42" t="s">
        <v>369</v>
      </c>
      <c r="G42" s="43">
        <v>119000</v>
      </c>
    </row>
    <row r="43" spans="1:36" x14ac:dyDescent="0.2">
      <c r="F43" s="42" t="s">
        <v>370</v>
      </c>
      <c r="G43" s="43">
        <v>83000</v>
      </c>
    </row>
  </sheetData>
  <mergeCells count="13">
    <mergeCell ref="A38:C38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"/>
  <sheetViews>
    <sheetView topLeftCell="C7" zoomScale="85" zoomScaleNormal="85" workbookViewId="0">
      <selection activeCell="D23" sqref="D23"/>
    </sheetView>
  </sheetViews>
  <sheetFormatPr baseColWidth="10" defaultRowHeight="12.75" x14ac:dyDescent="0.2"/>
  <cols>
    <col min="1" max="1" width="9.28515625" style="51" customWidth="1"/>
    <col min="2" max="2" width="14.140625" style="51" customWidth="1"/>
    <col min="3" max="3" width="20.28515625" style="51" customWidth="1"/>
    <col min="4" max="4" width="11.85546875" bestFit="1" customWidth="1"/>
    <col min="5" max="5" width="14.140625" bestFit="1" customWidth="1"/>
    <col min="6" max="6" width="11.85546875" bestFit="1" customWidth="1"/>
    <col min="7" max="7" width="14.140625" bestFit="1" customWidth="1"/>
    <col min="8" max="8" width="11.85546875" bestFit="1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28515625" bestFit="1" customWidth="1"/>
    <col min="16" max="16" width="11.85546875" bestFit="1" customWidth="1"/>
    <col min="17" max="17" width="12.42578125" bestFit="1" customWidth="1"/>
    <col min="18" max="19" width="11.85546875" bestFit="1" customWidth="1"/>
    <col min="20" max="23" width="11.85546875" customWidth="1"/>
    <col min="24" max="24" width="11.85546875" bestFit="1" customWidth="1"/>
    <col min="25" max="25" width="19.42578125" customWidth="1"/>
  </cols>
  <sheetData>
    <row r="1" spans="1:36" ht="18" x14ac:dyDescent="0.25">
      <c r="A1" s="338" t="str">
        <f>NACIONAL!A1</f>
        <v>BONO DE VACACIONES 2018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36" ht="18" x14ac:dyDescent="0.25">
      <c r="A2" s="338" t="str">
        <f>NACIONAL!A2</f>
        <v>Ley Nº 21.126 Artículo 25º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4" spans="1:36" ht="18" x14ac:dyDescent="0.25">
      <c r="A4" s="338" t="s">
        <v>393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1:36" ht="13.5" thickBot="1" x14ac:dyDescent="0.25"/>
    <row r="6" spans="1:36" ht="15.75" customHeight="1" thickBot="1" x14ac:dyDescent="0.25">
      <c r="A6" s="341" t="s">
        <v>0</v>
      </c>
      <c r="B6" s="352" t="s">
        <v>405</v>
      </c>
      <c r="C6" s="343" t="s">
        <v>1</v>
      </c>
      <c r="D6" s="335" t="s">
        <v>2</v>
      </c>
      <c r="E6" s="336"/>
      <c r="F6" s="336"/>
      <c r="G6" s="337"/>
      <c r="H6" s="335" t="s">
        <v>3</v>
      </c>
      <c r="I6" s="336"/>
      <c r="J6" s="336"/>
      <c r="K6" s="337"/>
      <c r="L6" s="335" t="s">
        <v>4</v>
      </c>
      <c r="M6" s="336"/>
      <c r="N6" s="336"/>
      <c r="O6" s="337"/>
      <c r="P6" s="335" t="s">
        <v>5</v>
      </c>
      <c r="Q6" s="336"/>
      <c r="R6" s="336"/>
      <c r="S6" s="337"/>
      <c r="T6" s="345" t="s">
        <v>733</v>
      </c>
      <c r="U6" s="346"/>
      <c r="V6" s="346"/>
      <c r="W6" s="347"/>
      <c r="X6" s="339" t="s">
        <v>355</v>
      </c>
      <c r="Y6" s="340"/>
    </row>
    <row r="7" spans="1:36" s="65" customFormat="1" ht="130.5" customHeight="1" thickBot="1" x14ac:dyDescent="0.25">
      <c r="A7" s="342"/>
      <c r="B7" s="353"/>
      <c r="C7" s="344"/>
      <c r="D7" s="167" t="str">
        <f>NACIONAL!C7</f>
        <v>Pers. Remun Liq. &lt;= a $ 752.209 Noviembre</v>
      </c>
      <c r="E7" s="168" t="str">
        <f>NACIONAL!D7</f>
        <v>Monto Bono Vacaciones $ 119.000</v>
      </c>
      <c r="F7" s="168" t="str">
        <f>NACIONAL!E7</f>
        <v>Pers. Remun Liq. &gt; a $ 752.209 y Rem Bruta &lt;= $ 2.490.923</v>
      </c>
      <c r="G7" s="169" t="str">
        <f>NACIONAL!F7</f>
        <v>Monto Bono Vacaciones $ 83.000</v>
      </c>
      <c r="H7" s="167" t="str">
        <f>NACIONAL!G7</f>
        <v>Pers. Remun Liq. &lt;= a $ 752.209 Noviembre</v>
      </c>
      <c r="I7" s="168" t="str">
        <f>NACIONAL!H7</f>
        <v>Monto Bono Vacaciones $ 119.000</v>
      </c>
      <c r="J7" s="168" t="str">
        <f>NACIONAL!I7</f>
        <v>Pers. Remun Liq. &gt; a $ 752.209 y Rem Bruta &lt;= $ 2.490.923</v>
      </c>
      <c r="K7" s="169" t="str">
        <f>NACIONAL!J7</f>
        <v>Monto Bono Vacaciones $ 83.000</v>
      </c>
      <c r="L7" s="167" t="str">
        <f>NACIONAL!K7</f>
        <v>Pers. Remun Liq. &lt;= a $ 752.209 Noviembre</v>
      </c>
      <c r="M7" s="168" t="str">
        <f>NACIONAL!L7</f>
        <v>Monto Bono Vacaciones $ 119.000</v>
      </c>
      <c r="N7" s="168" t="str">
        <f>NACIONAL!M7</f>
        <v>Pers. Remun Liq. &gt; a $ 752.209 y Rem Bruta &lt;= $ 2.490.923</v>
      </c>
      <c r="O7" s="169" t="str">
        <f>NACIONAL!N7</f>
        <v>Monto Bono Vacaciones $ 83.000</v>
      </c>
      <c r="P7" s="167" t="str">
        <f>NACIONAL!O7</f>
        <v>Pers. Remun Liq. &lt;= a $ 752.209 Noviembre</v>
      </c>
      <c r="Q7" s="168" t="str">
        <f>NACIONAL!P7</f>
        <v>Monto Bono Vacaciones $ 119.000</v>
      </c>
      <c r="R7" s="168" t="str">
        <f>NACIONAL!Q7</f>
        <v>Pers. Remun Liq. &gt; a $ 752.209 y Rem Bruta &lt;= $ 2.490.923</v>
      </c>
      <c r="S7" s="169" t="str">
        <f>NACIONAL!R7</f>
        <v>Monto Bono Vacaciones $ 83.000</v>
      </c>
      <c r="T7" s="169" t="str">
        <f>NACIONAL!S7</f>
        <v>Pers. Remun Liq. &lt;= a $ 752.209 Noviembre</v>
      </c>
      <c r="U7" s="169" t="str">
        <f>NACIONAL!T7</f>
        <v>Monto Bono Vacaciones $ 119.000</v>
      </c>
      <c r="V7" s="169" t="str">
        <f>NACIONAL!U7</f>
        <v>Pers. Remun Liq. &gt; a $ 752.209 y Rem Bruta &lt;= $ 2.490.923</v>
      </c>
      <c r="W7" s="169" t="str">
        <f>NACIONAL!V7</f>
        <v>Monto Bono Vacaciones $ 83.000</v>
      </c>
      <c r="X7" s="56" t="s">
        <v>6</v>
      </c>
      <c r="Y7" s="57" t="s">
        <v>368</v>
      </c>
    </row>
    <row r="8" spans="1:36" s="65" customFormat="1" x14ac:dyDescent="0.2">
      <c r="A8" s="60">
        <v>8201</v>
      </c>
      <c r="B8" s="230" t="s">
        <v>548</v>
      </c>
      <c r="C8" s="61" t="s">
        <v>160</v>
      </c>
      <c r="D8" s="136">
        <v>1124</v>
      </c>
      <c r="E8" s="99">
        <f t="shared" ref="E8:E40" si="0">D8*$G$44</f>
        <v>133756000</v>
      </c>
      <c r="F8" s="136">
        <v>851</v>
      </c>
      <c r="G8" s="29">
        <f t="shared" ref="G8:G40" si="1">F8*$G$45</f>
        <v>70633000</v>
      </c>
      <c r="H8" s="136">
        <v>460</v>
      </c>
      <c r="I8" s="99">
        <f t="shared" ref="I8:I40" si="2">H8*$G$44</f>
        <v>54740000</v>
      </c>
      <c r="J8" s="136">
        <v>304</v>
      </c>
      <c r="K8" s="29">
        <f t="shared" ref="K8:K40" si="3">J8*$G$45</f>
        <v>25232000</v>
      </c>
      <c r="L8" s="137">
        <v>115</v>
      </c>
      <c r="M8" s="99">
        <f t="shared" ref="M8:M40" si="4">L8*$G$44</f>
        <v>13685000</v>
      </c>
      <c r="N8" s="137">
        <v>13</v>
      </c>
      <c r="O8" s="29">
        <f t="shared" ref="O8:O40" si="5">N8*$G$45</f>
        <v>1079000</v>
      </c>
      <c r="P8" s="139">
        <v>33</v>
      </c>
      <c r="Q8" s="99">
        <f t="shared" ref="Q8:Q40" si="6">P8*$G$44</f>
        <v>3927000</v>
      </c>
      <c r="R8" s="138">
        <v>0</v>
      </c>
      <c r="S8" s="277">
        <f t="shared" ref="S8:S40" si="7">R8*$G$45</f>
        <v>0</v>
      </c>
      <c r="T8" s="279">
        <v>326</v>
      </c>
      <c r="U8" s="280">
        <f>T8*$G$44</f>
        <v>38794000</v>
      </c>
      <c r="V8" s="280">
        <v>180</v>
      </c>
      <c r="W8" s="281">
        <f>V8*$G$45</f>
        <v>14940000</v>
      </c>
      <c r="X8" s="28">
        <f>D8+F8+H8+J8+L8+N8+P8+R8+T8+V8</f>
        <v>3406</v>
      </c>
      <c r="Y8" s="30">
        <f>E8+G8+I8+K8+M8+O8+Q8+S8+U8+W8</f>
        <v>356786000</v>
      </c>
      <c r="Z8" s="73"/>
      <c r="AF8" s="73"/>
      <c r="AG8" s="73"/>
      <c r="AI8" s="73"/>
      <c r="AJ8" s="73"/>
    </row>
    <row r="9" spans="1:36" s="65" customFormat="1" x14ac:dyDescent="0.2">
      <c r="A9" s="60">
        <v>8202</v>
      </c>
      <c r="B9" s="230" t="s">
        <v>559</v>
      </c>
      <c r="C9" s="61" t="s">
        <v>161</v>
      </c>
      <c r="D9" s="136">
        <v>251</v>
      </c>
      <c r="E9" s="99">
        <f t="shared" si="0"/>
        <v>29869000</v>
      </c>
      <c r="F9" s="136">
        <v>386</v>
      </c>
      <c r="G9" s="29">
        <f t="shared" si="1"/>
        <v>32038000</v>
      </c>
      <c r="H9" s="136">
        <v>113</v>
      </c>
      <c r="I9" s="99">
        <f t="shared" si="2"/>
        <v>13447000</v>
      </c>
      <c r="J9" s="136">
        <v>65</v>
      </c>
      <c r="K9" s="29">
        <f t="shared" si="3"/>
        <v>5395000</v>
      </c>
      <c r="L9" s="138"/>
      <c r="M9" s="99">
        <f t="shared" si="4"/>
        <v>0</v>
      </c>
      <c r="N9" s="138"/>
      <c r="O9" s="29">
        <f t="shared" si="5"/>
        <v>0</v>
      </c>
      <c r="P9" s="139">
        <v>37</v>
      </c>
      <c r="Q9" s="99">
        <f t="shared" si="6"/>
        <v>4403000</v>
      </c>
      <c r="R9" s="138">
        <v>17</v>
      </c>
      <c r="S9" s="277">
        <f t="shared" si="7"/>
        <v>1411000</v>
      </c>
      <c r="T9" s="282">
        <v>72</v>
      </c>
      <c r="U9" s="278">
        <f t="shared" ref="U9:U40" si="8">T9*$G$44</f>
        <v>8568000</v>
      </c>
      <c r="V9" s="278">
        <v>34</v>
      </c>
      <c r="W9" s="283">
        <f t="shared" ref="W9:W40" si="9">V9*$G$45</f>
        <v>2822000</v>
      </c>
      <c r="X9" s="28">
        <f t="shared" ref="X9:X40" si="10">D9+F9+H9+J9+L9+N9+P9+R9+T9+V9</f>
        <v>975</v>
      </c>
      <c r="Y9" s="30">
        <f t="shared" ref="Y9:Y40" si="11">E9+G9+I9+K9+M9+O9+Q9+S9+U9+W9</f>
        <v>97953000</v>
      </c>
      <c r="Z9" s="73"/>
      <c r="AF9" s="73"/>
      <c r="AG9" s="73"/>
      <c r="AI9" s="73"/>
      <c r="AJ9" s="73"/>
    </row>
    <row r="10" spans="1:36" s="65" customFormat="1" x14ac:dyDescent="0.2">
      <c r="A10" s="60">
        <v>8203</v>
      </c>
      <c r="B10" s="230" t="s">
        <v>558</v>
      </c>
      <c r="C10" s="61" t="s">
        <v>162</v>
      </c>
      <c r="D10" s="136">
        <v>275</v>
      </c>
      <c r="E10" s="99">
        <f t="shared" si="0"/>
        <v>32725000</v>
      </c>
      <c r="F10" s="136">
        <v>288</v>
      </c>
      <c r="G10" s="29">
        <f t="shared" si="1"/>
        <v>23904000</v>
      </c>
      <c r="H10" s="136">
        <v>132</v>
      </c>
      <c r="I10" s="99">
        <f t="shared" si="2"/>
        <v>15708000</v>
      </c>
      <c r="J10" s="136">
        <v>40</v>
      </c>
      <c r="K10" s="29">
        <f t="shared" si="3"/>
        <v>3320000</v>
      </c>
      <c r="L10" s="137">
        <v>9</v>
      </c>
      <c r="M10" s="99">
        <f t="shared" si="4"/>
        <v>1071000</v>
      </c>
      <c r="N10" s="137">
        <v>1</v>
      </c>
      <c r="O10" s="29">
        <f t="shared" si="5"/>
        <v>83000</v>
      </c>
      <c r="P10" s="139">
        <v>28</v>
      </c>
      <c r="Q10" s="99">
        <f t="shared" si="6"/>
        <v>3332000</v>
      </c>
      <c r="R10" s="138">
        <v>7</v>
      </c>
      <c r="S10" s="277">
        <f t="shared" si="7"/>
        <v>581000</v>
      </c>
      <c r="T10" s="282">
        <v>36</v>
      </c>
      <c r="U10" s="278">
        <f t="shared" si="8"/>
        <v>4284000</v>
      </c>
      <c r="V10" s="278">
        <v>22</v>
      </c>
      <c r="W10" s="283">
        <f t="shared" si="9"/>
        <v>1826000</v>
      </c>
      <c r="X10" s="28">
        <f t="shared" si="10"/>
        <v>838</v>
      </c>
      <c r="Y10" s="30">
        <f t="shared" si="11"/>
        <v>86834000</v>
      </c>
      <c r="Z10" s="73"/>
      <c r="AF10" s="73"/>
      <c r="AG10" s="73"/>
      <c r="AI10" s="73"/>
      <c r="AJ10" s="73"/>
    </row>
    <row r="11" spans="1:36" s="65" customFormat="1" x14ac:dyDescent="0.2">
      <c r="A11" s="60">
        <v>8204</v>
      </c>
      <c r="B11" s="230" t="s">
        <v>551</v>
      </c>
      <c r="C11" s="61" t="s">
        <v>163</v>
      </c>
      <c r="D11" s="136">
        <v>177</v>
      </c>
      <c r="E11" s="99">
        <f t="shared" si="0"/>
        <v>21063000</v>
      </c>
      <c r="F11" s="136">
        <v>147</v>
      </c>
      <c r="G11" s="29">
        <f t="shared" si="1"/>
        <v>12201000</v>
      </c>
      <c r="H11" s="136">
        <v>18</v>
      </c>
      <c r="I11" s="99">
        <f t="shared" si="2"/>
        <v>2142000</v>
      </c>
      <c r="J11" s="136">
        <v>11</v>
      </c>
      <c r="K11" s="29">
        <f t="shared" si="3"/>
        <v>913000</v>
      </c>
      <c r="L11" s="138"/>
      <c r="M11" s="99">
        <f t="shared" si="4"/>
        <v>0</v>
      </c>
      <c r="N11" s="138"/>
      <c r="O11" s="29">
        <f t="shared" si="5"/>
        <v>0</v>
      </c>
      <c r="P11" s="139">
        <v>15</v>
      </c>
      <c r="Q11" s="99">
        <f t="shared" si="6"/>
        <v>1785000</v>
      </c>
      <c r="R11" s="138">
        <v>4</v>
      </c>
      <c r="S11" s="277">
        <f t="shared" si="7"/>
        <v>332000</v>
      </c>
      <c r="T11" s="282">
        <v>23</v>
      </c>
      <c r="U11" s="278">
        <f t="shared" si="8"/>
        <v>2737000</v>
      </c>
      <c r="V11" s="278">
        <v>23</v>
      </c>
      <c r="W11" s="283">
        <f t="shared" si="9"/>
        <v>1909000</v>
      </c>
      <c r="X11" s="28">
        <f t="shared" si="10"/>
        <v>418</v>
      </c>
      <c r="Y11" s="30">
        <f t="shared" si="11"/>
        <v>43082000</v>
      </c>
      <c r="Z11" s="73"/>
      <c r="AF11" s="73"/>
      <c r="AG11" s="73"/>
      <c r="AI11" s="73"/>
      <c r="AJ11" s="73"/>
    </row>
    <row r="12" spans="1:36" s="65" customFormat="1" x14ac:dyDescent="0.2">
      <c r="A12" s="60">
        <v>8205</v>
      </c>
      <c r="B12" s="230" t="s">
        <v>563</v>
      </c>
      <c r="C12" s="61" t="s">
        <v>164</v>
      </c>
      <c r="D12" s="136">
        <v>734</v>
      </c>
      <c r="E12" s="99">
        <f t="shared" si="0"/>
        <v>87346000</v>
      </c>
      <c r="F12" s="136">
        <v>777</v>
      </c>
      <c r="G12" s="29">
        <f t="shared" si="1"/>
        <v>64491000</v>
      </c>
      <c r="H12" s="136">
        <v>291</v>
      </c>
      <c r="I12" s="99">
        <f t="shared" si="2"/>
        <v>34629000</v>
      </c>
      <c r="J12" s="136">
        <v>140</v>
      </c>
      <c r="K12" s="29">
        <f t="shared" si="3"/>
        <v>11620000</v>
      </c>
      <c r="L12" s="138"/>
      <c r="M12" s="99">
        <f t="shared" si="4"/>
        <v>0</v>
      </c>
      <c r="N12" s="138"/>
      <c r="O12" s="29">
        <f t="shared" si="5"/>
        <v>0</v>
      </c>
      <c r="P12" s="139">
        <v>58</v>
      </c>
      <c r="Q12" s="99">
        <f t="shared" si="6"/>
        <v>6902000</v>
      </c>
      <c r="R12" s="138">
        <v>11</v>
      </c>
      <c r="S12" s="277">
        <f t="shared" si="7"/>
        <v>913000</v>
      </c>
      <c r="T12" s="282">
        <v>90</v>
      </c>
      <c r="U12" s="278">
        <f t="shared" si="8"/>
        <v>10710000</v>
      </c>
      <c r="V12" s="278">
        <v>71</v>
      </c>
      <c r="W12" s="283">
        <f t="shared" si="9"/>
        <v>5893000</v>
      </c>
      <c r="X12" s="28">
        <f t="shared" si="10"/>
        <v>2172</v>
      </c>
      <c r="Y12" s="30">
        <f t="shared" si="11"/>
        <v>222504000</v>
      </c>
      <c r="Z12" s="73"/>
      <c r="AF12" s="73"/>
      <c r="AG12" s="73"/>
      <c r="AI12" s="73"/>
      <c r="AJ12" s="73"/>
    </row>
    <row r="13" spans="1:36" s="65" customFormat="1" x14ac:dyDescent="0.2">
      <c r="A13" s="60">
        <v>8206</v>
      </c>
      <c r="B13" s="230" t="s">
        <v>562</v>
      </c>
      <c r="C13" s="61" t="s">
        <v>165</v>
      </c>
      <c r="D13" s="136">
        <v>1093</v>
      </c>
      <c r="E13" s="99">
        <f t="shared" si="0"/>
        <v>130067000</v>
      </c>
      <c r="F13" s="136">
        <v>1021</v>
      </c>
      <c r="G13" s="29">
        <f t="shared" si="1"/>
        <v>84743000</v>
      </c>
      <c r="H13" s="136">
        <v>429</v>
      </c>
      <c r="I13" s="99">
        <f t="shared" si="2"/>
        <v>51051000</v>
      </c>
      <c r="J13" s="136">
        <v>251</v>
      </c>
      <c r="K13" s="29">
        <f t="shared" si="3"/>
        <v>20833000</v>
      </c>
      <c r="L13" s="137">
        <v>32</v>
      </c>
      <c r="M13" s="99">
        <f t="shared" si="4"/>
        <v>3808000</v>
      </c>
      <c r="N13" s="137">
        <v>4</v>
      </c>
      <c r="O13" s="29">
        <f t="shared" si="5"/>
        <v>332000</v>
      </c>
      <c r="P13" s="139">
        <v>113</v>
      </c>
      <c r="Q13" s="99">
        <f t="shared" si="6"/>
        <v>13447000</v>
      </c>
      <c r="R13" s="138">
        <v>22</v>
      </c>
      <c r="S13" s="277">
        <f t="shared" si="7"/>
        <v>1826000</v>
      </c>
      <c r="T13" s="282">
        <v>269</v>
      </c>
      <c r="U13" s="278">
        <f t="shared" si="8"/>
        <v>32011000</v>
      </c>
      <c r="V13" s="278">
        <v>110</v>
      </c>
      <c r="W13" s="283">
        <f t="shared" si="9"/>
        <v>9130000</v>
      </c>
      <c r="X13" s="28">
        <f t="shared" si="10"/>
        <v>3344</v>
      </c>
      <c r="Y13" s="30">
        <f t="shared" si="11"/>
        <v>347248000</v>
      </c>
      <c r="Z13" s="73"/>
      <c r="AF13" s="73"/>
      <c r="AG13" s="73"/>
      <c r="AI13" s="73"/>
      <c r="AJ13" s="73"/>
    </row>
    <row r="14" spans="1:36" s="65" customFormat="1" x14ac:dyDescent="0.2">
      <c r="A14" s="60">
        <v>8207</v>
      </c>
      <c r="B14" s="230" t="s">
        <v>488</v>
      </c>
      <c r="C14" s="61" t="s">
        <v>166</v>
      </c>
      <c r="D14" s="136">
        <v>900</v>
      </c>
      <c r="E14" s="99">
        <f t="shared" si="0"/>
        <v>107100000</v>
      </c>
      <c r="F14" s="136">
        <v>814</v>
      </c>
      <c r="G14" s="29">
        <f t="shared" si="1"/>
        <v>67562000</v>
      </c>
      <c r="H14" s="136">
        <v>327</v>
      </c>
      <c r="I14" s="99">
        <f t="shared" si="2"/>
        <v>38913000</v>
      </c>
      <c r="J14" s="136">
        <v>191</v>
      </c>
      <c r="K14" s="29">
        <f t="shared" si="3"/>
        <v>15853000</v>
      </c>
      <c r="L14" s="137">
        <v>13</v>
      </c>
      <c r="M14" s="99">
        <f t="shared" si="4"/>
        <v>1547000</v>
      </c>
      <c r="N14" s="137">
        <v>2</v>
      </c>
      <c r="O14" s="29">
        <f t="shared" si="5"/>
        <v>166000</v>
      </c>
      <c r="P14" s="139">
        <v>130</v>
      </c>
      <c r="Q14" s="99">
        <f t="shared" si="6"/>
        <v>15470000</v>
      </c>
      <c r="R14" s="138">
        <v>45</v>
      </c>
      <c r="S14" s="277">
        <f t="shared" si="7"/>
        <v>3735000</v>
      </c>
      <c r="T14" s="282">
        <v>123</v>
      </c>
      <c r="U14" s="278">
        <f t="shared" si="8"/>
        <v>14637000</v>
      </c>
      <c r="V14" s="278">
        <v>139</v>
      </c>
      <c r="W14" s="283">
        <f t="shared" si="9"/>
        <v>11537000</v>
      </c>
      <c r="X14" s="28">
        <f t="shared" si="10"/>
        <v>2684</v>
      </c>
      <c r="Y14" s="30">
        <f t="shared" si="11"/>
        <v>276520000</v>
      </c>
      <c r="Z14" s="73"/>
      <c r="AF14" s="73"/>
      <c r="AG14" s="73"/>
      <c r="AI14" s="73"/>
      <c r="AJ14" s="73"/>
    </row>
    <row r="15" spans="1:36" s="65" customFormat="1" x14ac:dyDescent="0.2">
      <c r="A15" s="60">
        <v>8208</v>
      </c>
      <c r="B15" s="230" t="s">
        <v>552</v>
      </c>
      <c r="C15" s="61" t="s">
        <v>167</v>
      </c>
      <c r="D15" s="136">
        <v>729</v>
      </c>
      <c r="E15" s="99">
        <f t="shared" si="0"/>
        <v>86751000</v>
      </c>
      <c r="F15" s="136">
        <v>505</v>
      </c>
      <c r="G15" s="29">
        <f t="shared" si="1"/>
        <v>41915000</v>
      </c>
      <c r="H15" s="136">
        <v>181</v>
      </c>
      <c r="I15" s="99">
        <f t="shared" si="2"/>
        <v>21539000</v>
      </c>
      <c r="J15" s="136">
        <v>84</v>
      </c>
      <c r="K15" s="29">
        <f t="shared" si="3"/>
        <v>6972000</v>
      </c>
      <c r="L15" s="138"/>
      <c r="M15" s="99">
        <f t="shared" si="4"/>
        <v>0</v>
      </c>
      <c r="N15" s="138"/>
      <c r="O15" s="29">
        <f t="shared" si="5"/>
        <v>0</v>
      </c>
      <c r="P15" s="139">
        <v>31</v>
      </c>
      <c r="Q15" s="99">
        <f t="shared" si="6"/>
        <v>3689000</v>
      </c>
      <c r="R15" s="138">
        <v>9</v>
      </c>
      <c r="S15" s="277">
        <f t="shared" si="7"/>
        <v>747000</v>
      </c>
      <c r="T15" s="282">
        <v>106</v>
      </c>
      <c r="U15" s="278">
        <f t="shared" si="8"/>
        <v>12614000</v>
      </c>
      <c r="V15" s="278">
        <v>57</v>
      </c>
      <c r="W15" s="283">
        <f t="shared" si="9"/>
        <v>4731000</v>
      </c>
      <c r="X15" s="28">
        <f t="shared" si="10"/>
        <v>1702</v>
      </c>
      <c r="Y15" s="30">
        <f t="shared" si="11"/>
        <v>178958000</v>
      </c>
      <c r="Z15" s="73"/>
      <c r="AF15" s="73"/>
      <c r="AG15" s="73"/>
      <c r="AI15" s="73"/>
      <c r="AJ15" s="73"/>
    </row>
    <row r="16" spans="1:36" s="65" customFormat="1" x14ac:dyDescent="0.2">
      <c r="A16" s="60">
        <v>8209</v>
      </c>
      <c r="B16" s="230" t="s">
        <v>553</v>
      </c>
      <c r="C16" s="61" t="s">
        <v>168</v>
      </c>
      <c r="D16" s="136">
        <v>172</v>
      </c>
      <c r="E16" s="99">
        <f t="shared" si="0"/>
        <v>20468000</v>
      </c>
      <c r="F16" s="136">
        <v>114</v>
      </c>
      <c r="G16" s="29">
        <f t="shared" si="1"/>
        <v>9462000</v>
      </c>
      <c r="H16" s="136">
        <v>11</v>
      </c>
      <c r="I16" s="99">
        <f t="shared" si="2"/>
        <v>1309000</v>
      </c>
      <c r="J16" s="136">
        <v>17</v>
      </c>
      <c r="K16" s="29">
        <f t="shared" si="3"/>
        <v>1411000</v>
      </c>
      <c r="L16" s="137">
        <v>9</v>
      </c>
      <c r="M16" s="99">
        <f t="shared" si="4"/>
        <v>1071000</v>
      </c>
      <c r="N16" s="137">
        <v>0</v>
      </c>
      <c r="O16" s="29">
        <f t="shared" si="5"/>
        <v>0</v>
      </c>
      <c r="P16" s="139">
        <v>11</v>
      </c>
      <c r="Q16" s="99">
        <f t="shared" si="6"/>
        <v>1309000</v>
      </c>
      <c r="R16" s="138">
        <v>4</v>
      </c>
      <c r="S16" s="277">
        <f t="shared" si="7"/>
        <v>332000</v>
      </c>
      <c r="T16" s="282">
        <v>35</v>
      </c>
      <c r="U16" s="278">
        <f t="shared" si="8"/>
        <v>4165000</v>
      </c>
      <c r="V16" s="278">
        <v>20</v>
      </c>
      <c r="W16" s="283">
        <f t="shared" si="9"/>
        <v>1660000</v>
      </c>
      <c r="X16" s="28">
        <f t="shared" si="10"/>
        <v>393</v>
      </c>
      <c r="Y16" s="30">
        <f t="shared" si="11"/>
        <v>41187000</v>
      </c>
      <c r="Z16" s="73"/>
      <c r="AF16" s="73"/>
      <c r="AG16" s="73"/>
      <c r="AI16" s="73"/>
      <c r="AJ16" s="73"/>
    </row>
    <row r="17" spans="1:36" s="65" customFormat="1" x14ac:dyDescent="0.2">
      <c r="A17" s="60">
        <v>8210</v>
      </c>
      <c r="B17" s="230" t="s">
        <v>561</v>
      </c>
      <c r="C17" s="61" t="s">
        <v>169</v>
      </c>
      <c r="D17" s="136">
        <v>414</v>
      </c>
      <c r="E17" s="99">
        <f t="shared" si="0"/>
        <v>49266000</v>
      </c>
      <c r="F17" s="136">
        <v>353</v>
      </c>
      <c r="G17" s="29">
        <f t="shared" si="1"/>
        <v>29299000</v>
      </c>
      <c r="H17" s="136">
        <v>392</v>
      </c>
      <c r="I17" s="99">
        <f t="shared" si="2"/>
        <v>46648000</v>
      </c>
      <c r="J17" s="136">
        <v>212</v>
      </c>
      <c r="K17" s="29">
        <f t="shared" si="3"/>
        <v>17596000</v>
      </c>
      <c r="L17" s="138"/>
      <c r="M17" s="99">
        <f t="shared" si="4"/>
        <v>0</v>
      </c>
      <c r="N17" s="138"/>
      <c r="O17" s="29">
        <f t="shared" si="5"/>
        <v>0</v>
      </c>
      <c r="P17" s="139">
        <v>127</v>
      </c>
      <c r="Q17" s="99">
        <f t="shared" si="6"/>
        <v>15113000</v>
      </c>
      <c r="R17" s="138">
        <v>20</v>
      </c>
      <c r="S17" s="277">
        <f t="shared" si="7"/>
        <v>1660000</v>
      </c>
      <c r="T17" s="282">
        <v>84</v>
      </c>
      <c r="U17" s="278">
        <f t="shared" si="8"/>
        <v>9996000</v>
      </c>
      <c r="V17" s="278">
        <v>72</v>
      </c>
      <c r="W17" s="283">
        <f t="shared" si="9"/>
        <v>5976000</v>
      </c>
      <c r="X17" s="28">
        <f t="shared" si="10"/>
        <v>1674</v>
      </c>
      <c r="Y17" s="30">
        <f t="shared" si="11"/>
        <v>175554000</v>
      </c>
      <c r="Z17" s="73"/>
      <c r="AF17" s="73"/>
      <c r="AG17" s="73"/>
      <c r="AI17" s="73"/>
      <c r="AJ17" s="73"/>
    </row>
    <row r="18" spans="1:36" s="65" customFormat="1" x14ac:dyDescent="0.2">
      <c r="A18" s="60">
        <v>8211</v>
      </c>
      <c r="B18" s="230" t="s">
        <v>550</v>
      </c>
      <c r="C18" s="61" t="s">
        <v>170</v>
      </c>
      <c r="D18" s="136">
        <v>306</v>
      </c>
      <c r="E18" s="99">
        <f t="shared" si="0"/>
        <v>36414000</v>
      </c>
      <c r="F18" s="136">
        <v>296</v>
      </c>
      <c r="G18" s="29">
        <f t="shared" si="1"/>
        <v>24568000</v>
      </c>
      <c r="H18" s="136">
        <v>326</v>
      </c>
      <c r="I18" s="99">
        <f t="shared" si="2"/>
        <v>38794000</v>
      </c>
      <c r="J18" s="136">
        <v>160</v>
      </c>
      <c r="K18" s="29">
        <f t="shared" si="3"/>
        <v>13280000</v>
      </c>
      <c r="L18" s="137">
        <v>19</v>
      </c>
      <c r="M18" s="99">
        <f t="shared" si="4"/>
        <v>2261000</v>
      </c>
      <c r="N18" s="137">
        <v>1</v>
      </c>
      <c r="O18" s="29">
        <f t="shared" si="5"/>
        <v>83000</v>
      </c>
      <c r="P18" s="139">
        <v>27</v>
      </c>
      <c r="Q18" s="99">
        <f t="shared" si="6"/>
        <v>3213000</v>
      </c>
      <c r="R18" s="138">
        <v>9</v>
      </c>
      <c r="S18" s="277">
        <f t="shared" si="7"/>
        <v>747000</v>
      </c>
      <c r="T18" s="282">
        <v>63</v>
      </c>
      <c r="U18" s="278">
        <f t="shared" si="8"/>
        <v>7497000</v>
      </c>
      <c r="V18" s="278">
        <v>60</v>
      </c>
      <c r="W18" s="283">
        <f t="shared" si="9"/>
        <v>4980000</v>
      </c>
      <c r="X18" s="28">
        <f t="shared" si="10"/>
        <v>1267</v>
      </c>
      <c r="Y18" s="30">
        <f t="shared" si="11"/>
        <v>131837000</v>
      </c>
      <c r="Z18" s="73"/>
      <c r="AF18" s="73"/>
      <c r="AG18" s="73"/>
      <c r="AI18" s="73"/>
      <c r="AJ18" s="73"/>
    </row>
    <row r="19" spans="1:36" s="65" customFormat="1" x14ac:dyDescent="0.2">
      <c r="A19" s="60">
        <v>8212</v>
      </c>
      <c r="B19" s="230" t="s">
        <v>564</v>
      </c>
      <c r="C19" s="61" t="s">
        <v>171</v>
      </c>
      <c r="D19" s="136">
        <v>413</v>
      </c>
      <c r="E19" s="99">
        <f t="shared" si="0"/>
        <v>49147000</v>
      </c>
      <c r="F19" s="136">
        <v>394</v>
      </c>
      <c r="G19" s="29">
        <f t="shared" si="1"/>
        <v>32702000</v>
      </c>
      <c r="H19" s="136">
        <v>329</v>
      </c>
      <c r="I19" s="99">
        <f t="shared" si="2"/>
        <v>39151000</v>
      </c>
      <c r="J19" s="136">
        <v>167</v>
      </c>
      <c r="K19" s="29">
        <f t="shared" si="3"/>
        <v>13861000</v>
      </c>
      <c r="L19" s="138"/>
      <c r="M19" s="99">
        <f t="shared" si="4"/>
        <v>0</v>
      </c>
      <c r="N19" s="138"/>
      <c r="O19" s="29">
        <f t="shared" si="5"/>
        <v>0</v>
      </c>
      <c r="P19" s="139">
        <v>73</v>
      </c>
      <c r="Q19" s="99">
        <f t="shared" si="6"/>
        <v>8687000</v>
      </c>
      <c r="R19" s="138">
        <v>25</v>
      </c>
      <c r="S19" s="277">
        <f t="shared" si="7"/>
        <v>2075000</v>
      </c>
      <c r="T19" s="282">
        <v>94</v>
      </c>
      <c r="U19" s="278">
        <f t="shared" si="8"/>
        <v>11186000</v>
      </c>
      <c r="V19" s="278">
        <v>57</v>
      </c>
      <c r="W19" s="283">
        <f t="shared" si="9"/>
        <v>4731000</v>
      </c>
      <c r="X19" s="28">
        <f t="shared" si="10"/>
        <v>1552</v>
      </c>
      <c r="Y19" s="30">
        <f t="shared" si="11"/>
        <v>161540000</v>
      </c>
      <c r="Z19" s="73"/>
      <c r="AF19" s="73"/>
      <c r="AG19" s="73"/>
      <c r="AI19" s="73"/>
      <c r="AJ19" s="73"/>
    </row>
    <row r="20" spans="1:36" s="65" customFormat="1" x14ac:dyDescent="0.2">
      <c r="A20" s="60">
        <v>8301</v>
      </c>
      <c r="B20" s="230" t="s">
        <v>566</v>
      </c>
      <c r="C20" s="61" t="s">
        <v>172</v>
      </c>
      <c r="D20" s="136">
        <v>355</v>
      </c>
      <c r="E20" s="99">
        <f t="shared" si="0"/>
        <v>42245000</v>
      </c>
      <c r="F20" s="136">
        <v>430</v>
      </c>
      <c r="G20" s="29">
        <f t="shared" si="1"/>
        <v>35690000</v>
      </c>
      <c r="H20" s="136">
        <v>86</v>
      </c>
      <c r="I20" s="99">
        <f t="shared" si="2"/>
        <v>10234000</v>
      </c>
      <c r="J20" s="136">
        <v>73</v>
      </c>
      <c r="K20" s="29">
        <f t="shared" si="3"/>
        <v>6059000</v>
      </c>
      <c r="L20" s="137">
        <v>3</v>
      </c>
      <c r="M20" s="99">
        <f t="shared" si="4"/>
        <v>357000</v>
      </c>
      <c r="N20" s="137">
        <v>0</v>
      </c>
      <c r="O20" s="29">
        <f t="shared" si="5"/>
        <v>0</v>
      </c>
      <c r="P20" s="139">
        <v>113</v>
      </c>
      <c r="Q20" s="99">
        <f t="shared" si="6"/>
        <v>13447000</v>
      </c>
      <c r="R20" s="138">
        <v>35</v>
      </c>
      <c r="S20" s="277">
        <f t="shared" si="7"/>
        <v>2905000</v>
      </c>
      <c r="T20" s="282">
        <v>84</v>
      </c>
      <c r="U20" s="278">
        <f t="shared" si="8"/>
        <v>9996000</v>
      </c>
      <c r="V20" s="278">
        <v>42</v>
      </c>
      <c r="W20" s="283">
        <f t="shared" si="9"/>
        <v>3486000</v>
      </c>
      <c r="X20" s="28">
        <f t="shared" si="10"/>
        <v>1221</v>
      </c>
      <c r="Y20" s="30">
        <f t="shared" si="11"/>
        <v>124419000</v>
      </c>
      <c r="Z20" s="73"/>
      <c r="AF20" s="73"/>
      <c r="AG20" s="73"/>
      <c r="AI20" s="73"/>
      <c r="AJ20" s="73"/>
    </row>
    <row r="21" spans="1:36" s="65" customFormat="1" x14ac:dyDescent="0.2">
      <c r="A21" s="60">
        <v>8302</v>
      </c>
      <c r="B21" s="230" t="s">
        <v>558</v>
      </c>
      <c r="C21" s="61" t="s">
        <v>173</v>
      </c>
      <c r="D21" s="136">
        <v>394</v>
      </c>
      <c r="E21" s="99">
        <f t="shared" si="0"/>
        <v>46886000</v>
      </c>
      <c r="F21" s="136">
        <v>440</v>
      </c>
      <c r="G21" s="29">
        <f t="shared" si="1"/>
        <v>36520000</v>
      </c>
      <c r="H21" s="136">
        <v>54</v>
      </c>
      <c r="I21" s="99">
        <f t="shared" si="2"/>
        <v>6426000</v>
      </c>
      <c r="J21" s="136">
        <v>28</v>
      </c>
      <c r="K21" s="29">
        <f t="shared" si="3"/>
        <v>2324000</v>
      </c>
      <c r="L21" s="138"/>
      <c r="M21" s="99">
        <f t="shared" si="4"/>
        <v>0</v>
      </c>
      <c r="N21" s="138"/>
      <c r="O21" s="29">
        <f t="shared" si="5"/>
        <v>0</v>
      </c>
      <c r="P21" s="139">
        <v>8</v>
      </c>
      <c r="Q21" s="99">
        <f t="shared" si="6"/>
        <v>952000</v>
      </c>
      <c r="R21" s="138">
        <v>3</v>
      </c>
      <c r="S21" s="277">
        <f t="shared" si="7"/>
        <v>249000</v>
      </c>
      <c r="T21" s="282">
        <v>53</v>
      </c>
      <c r="U21" s="278">
        <f t="shared" si="8"/>
        <v>6307000</v>
      </c>
      <c r="V21" s="278">
        <v>37</v>
      </c>
      <c r="W21" s="283">
        <f t="shared" si="9"/>
        <v>3071000</v>
      </c>
      <c r="X21" s="28">
        <f t="shared" si="10"/>
        <v>1017</v>
      </c>
      <c r="Y21" s="30">
        <f t="shared" si="11"/>
        <v>102735000</v>
      </c>
      <c r="Z21" s="73"/>
      <c r="AF21" s="73"/>
      <c r="AG21" s="73"/>
      <c r="AI21" s="73"/>
      <c r="AJ21" s="73"/>
    </row>
    <row r="22" spans="1:36" s="65" customFormat="1" x14ac:dyDescent="0.2">
      <c r="A22" s="60">
        <v>8303</v>
      </c>
      <c r="B22" s="230" t="s">
        <v>565</v>
      </c>
      <c r="C22" s="61" t="s">
        <v>174</v>
      </c>
      <c r="D22" s="136"/>
      <c r="E22" s="99">
        <f t="shared" si="0"/>
        <v>0</v>
      </c>
      <c r="F22" s="136"/>
      <c r="G22" s="29">
        <f t="shared" si="1"/>
        <v>0</v>
      </c>
      <c r="H22" s="136">
        <v>54</v>
      </c>
      <c r="I22" s="99">
        <f t="shared" si="2"/>
        <v>6426000</v>
      </c>
      <c r="J22" s="136">
        <v>18</v>
      </c>
      <c r="K22" s="29">
        <f t="shared" si="3"/>
        <v>1494000</v>
      </c>
      <c r="L22" s="138"/>
      <c r="M22" s="99">
        <f t="shared" si="4"/>
        <v>0</v>
      </c>
      <c r="N22" s="138"/>
      <c r="O22" s="29">
        <f t="shared" si="5"/>
        <v>0</v>
      </c>
      <c r="P22" s="139"/>
      <c r="Q22" s="99">
        <f t="shared" si="6"/>
        <v>0</v>
      </c>
      <c r="R22" s="138"/>
      <c r="S22" s="277">
        <f t="shared" si="7"/>
        <v>0</v>
      </c>
      <c r="T22" s="282">
        <v>42</v>
      </c>
      <c r="U22" s="278">
        <f t="shared" si="8"/>
        <v>4998000</v>
      </c>
      <c r="V22" s="278">
        <v>16</v>
      </c>
      <c r="W22" s="283">
        <f t="shared" si="9"/>
        <v>1328000</v>
      </c>
      <c r="X22" s="28">
        <f t="shared" si="10"/>
        <v>130</v>
      </c>
      <c r="Y22" s="30">
        <f t="shared" si="11"/>
        <v>14246000</v>
      </c>
      <c r="Z22" s="73"/>
      <c r="AF22" s="73"/>
      <c r="AG22" s="73"/>
      <c r="AI22" s="73"/>
      <c r="AJ22" s="73"/>
    </row>
    <row r="23" spans="1:36" s="65" customFormat="1" x14ac:dyDescent="0.2">
      <c r="A23" s="60">
        <v>8304</v>
      </c>
      <c r="B23" s="230" t="s">
        <v>569</v>
      </c>
      <c r="C23" s="61" t="s">
        <v>175</v>
      </c>
      <c r="D23" s="136">
        <v>231</v>
      </c>
      <c r="E23" s="99">
        <f t="shared" si="0"/>
        <v>27489000</v>
      </c>
      <c r="F23" s="136">
        <v>245</v>
      </c>
      <c r="G23" s="29">
        <f t="shared" si="1"/>
        <v>20335000</v>
      </c>
      <c r="H23" s="136">
        <v>79</v>
      </c>
      <c r="I23" s="99">
        <f t="shared" si="2"/>
        <v>9401000</v>
      </c>
      <c r="J23" s="136">
        <v>63</v>
      </c>
      <c r="K23" s="29">
        <f t="shared" si="3"/>
        <v>5229000</v>
      </c>
      <c r="L23" s="138"/>
      <c r="M23" s="99">
        <f t="shared" si="4"/>
        <v>0</v>
      </c>
      <c r="N23" s="138"/>
      <c r="O23" s="29">
        <f t="shared" si="5"/>
        <v>0</v>
      </c>
      <c r="P23" s="139">
        <v>66</v>
      </c>
      <c r="Q23" s="99">
        <f t="shared" si="6"/>
        <v>7854000</v>
      </c>
      <c r="R23" s="138">
        <v>13</v>
      </c>
      <c r="S23" s="277">
        <f t="shared" si="7"/>
        <v>1079000</v>
      </c>
      <c r="T23" s="282">
        <v>37</v>
      </c>
      <c r="U23" s="278">
        <f t="shared" si="8"/>
        <v>4403000</v>
      </c>
      <c r="V23" s="278">
        <v>25</v>
      </c>
      <c r="W23" s="283">
        <f t="shared" si="9"/>
        <v>2075000</v>
      </c>
      <c r="X23" s="28">
        <f t="shared" si="10"/>
        <v>759</v>
      </c>
      <c r="Y23" s="30">
        <f t="shared" si="11"/>
        <v>77865000</v>
      </c>
      <c r="Z23" s="73"/>
      <c r="AF23" s="73"/>
      <c r="AG23" s="73"/>
      <c r="AI23" s="73"/>
      <c r="AJ23" s="73"/>
    </row>
    <row r="24" spans="1:36" s="65" customFormat="1" x14ac:dyDescent="0.2">
      <c r="A24" s="60">
        <v>8305</v>
      </c>
      <c r="B24" s="230" t="s">
        <v>492</v>
      </c>
      <c r="C24" s="61" t="s">
        <v>176</v>
      </c>
      <c r="D24" s="136">
        <v>380</v>
      </c>
      <c r="E24" s="99">
        <f t="shared" si="0"/>
        <v>45220000</v>
      </c>
      <c r="F24" s="136">
        <v>425</v>
      </c>
      <c r="G24" s="29">
        <f t="shared" si="1"/>
        <v>35275000</v>
      </c>
      <c r="H24" s="136">
        <v>36</v>
      </c>
      <c r="I24" s="99">
        <f t="shared" si="2"/>
        <v>4284000</v>
      </c>
      <c r="J24" s="136">
        <v>47</v>
      </c>
      <c r="K24" s="29">
        <f t="shared" si="3"/>
        <v>3901000</v>
      </c>
      <c r="L24" s="138"/>
      <c r="M24" s="99">
        <f t="shared" si="4"/>
        <v>0</v>
      </c>
      <c r="N24" s="138"/>
      <c r="O24" s="29">
        <f t="shared" si="5"/>
        <v>0</v>
      </c>
      <c r="P24" s="139">
        <v>25</v>
      </c>
      <c r="Q24" s="99">
        <f t="shared" si="6"/>
        <v>2975000</v>
      </c>
      <c r="R24" s="138">
        <v>8</v>
      </c>
      <c r="S24" s="277">
        <f t="shared" si="7"/>
        <v>664000</v>
      </c>
      <c r="T24" s="282">
        <v>59</v>
      </c>
      <c r="U24" s="278">
        <f t="shared" si="8"/>
        <v>7021000</v>
      </c>
      <c r="V24" s="278">
        <v>27</v>
      </c>
      <c r="W24" s="283">
        <f t="shared" si="9"/>
        <v>2241000</v>
      </c>
      <c r="X24" s="28">
        <f t="shared" si="10"/>
        <v>1007</v>
      </c>
      <c r="Y24" s="30">
        <f t="shared" si="11"/>
        <v>101581000</v>
      </c>
      <c r="Z24" s="73"/>
      <c r="AF24" s="73"/>
      <c r="AG24" s="73"/>
      <c r="AI24" s="73"/>
      <c r="AJ24" s="73"/>
    </row>
    <row r="25" spans="1:36" s="65" customFormat="1" x14ac:dyDescent="0.2">
      <c r="A25" s="60">
        <v>8306</v>
      </c>
      <c r="B25" s="230" t="s">
        <v>556</v>
      </c>
      <c r="C25" s="61" t="s">
        <v>177</v>
      </c>
      <c r="D25" s="136">
        <v>134</v>
      </c>
      <c r="E25" s="99">
        <f t="shared" si="0"/>
        <v>15946000</v>
      </c>
      <c r="F25" s="136">
        <v>76</v>
      </c>
      <c r="G25" s="29">
        <f t="shared" si="1"/>
        <v>6308000</v>
      </c>
      <c r="H25" s="136">
        <v>6</v>
      </c>
      <c r="I25" s="99">
        <f t="shared" si="2"/>
        <v>714000</v>
      </c>
      <c r="J25" s="136">
        <v>17</v>
      </c>
      <c r="K25" s="29">
        <f t="shared" si="3"/>
        <v>1411000</v>
      </c>
      <c r="L25" s="138"/>
      <c r="M25" s="99">
        <f t="shared" si="4"/>
        <v>0</v>
      </c>
      <c r="N25" s="138"/>
      <c r="O25" s="29">
        <f t="shared" si="5"/>
        <v>0</v>
      </c>
      <c r="P25" s="139">
        <v>7</v>
      </c>
      <c r="Q25" s="99">
        <f t="shared" si="6"/>
        <v>833000</v>
      </c>
      <c r="R25" s="138">
        <v>1</v>
      </c>
      <c r="S25" s="277">
        <f t="shared" si="7"/>
        <v>83000</v>
      </c>
      <c r="T25" s="282">
        <v>30</v>
      </c>
      <c r="U25" s="278">
        <f t="shared" si="8"/>
        <v>3570000</v>
      </c>
      <c r="V25" s="278">
        <v>19</v>
      </c>
      <c r="W25" s="283">
        <f t="shared" si="9"/>
        <v>1577000</v>
      </c>
      <c r="X25" s="28">
        <f t="shared" si="10"/>
        <v>290</v>
      </c>
      <c r="Y25" s="30">
        <f t="shared" si="11"/>
        <v>30442000</v>
      </c>
      <c r="Z25" s="73"/>
      <c r="AF25" s="73"/>
      <c r="AG25" s="73"/>
      <c r="AI25" s="73"/>
      <c r="AJ25" s="73"/>
    </row>
    <row r="26" spans="1:36" s="65" customFormat="1" x14ac:dyDescent="0.2">
      <c r="A26" s="60">
        <v>8307</v>
      </c>
      <c r="B26" s="230" t="s">
        <v>560</v>
      </c>
      <c r="C26" s="61" t="s">
        <v>178</v>
      </c>
      <c r="D26" s="136">
        <v>195</v>
      </c>
      <c r="E26" s="99">
        <f t="shared" si="0"/>
        <v>23205000</v>
      </c>
      <c r="F26" s="136">
        <v>184</v>
      </c>
      <c r="G26" s="29">
        <f t="shared" si="1"/>
        <v>15272000</v>
      </c>
      <c r="H26" s="136">
        <v>49</v>
      </c>
      <c r="I26" s="99">
        <f t="shared" si="2"/>
        <v>5831000</v>
      </c>
      <c r="J26" s="136">
        <v>25</v>
      </c>
      <c r="K26" s="29">
        <f t="shared" si="3"/>
        <v>2075000</v>
      </c>
      <c r="L26" s="138"/>
      <c r="M26" s="99">
        <f t="shared" si="4"/>
        <v>0</v>
      </c>
      <c r="N26" s="138"/>
      <c r="O26" s="29">
        <f t="shared" si="5"/>
        <v>0</v>
      </c>
      <c r="P26" s="139">
        <v>17</v>
      </c>
      <c r="Q26" s="99">
        <f t="shared" si="6"/>
        <v>2023000</v>
      </c>
      <c r="R26" s="138">
        <v>5</v>
      </c>
      <c r="S26" s="277">
        <f t="shared" si="7"/>
        <v>415000</v>
      </c>
      <c r="T26" s="282">
        <v>20</v>
      </c>
      <c r="U26" s="278">
        <f t="shared" si="8"/>
        <v>2380000</v>
      </c>
      <c r="V26" s="278">
        <v>22</v>
      </c>
      <c r="W26" s="283">
        <f t="shared" si="9"/>
        <v>1826000</v>
      </c>
      <c r="X26" s="28">
        <f t="shared" si="10"/>
        <v>517</v>
      </c>
      <c r="Y26" s="30">
        <f t="shared" si="11"/>
        <v>53027000</v>
      </c>
      <c r="Z26" s="73"/>
      <c r="AF26" s="73"/>
      <c r="AG26" s="73"/>
      <c r="AI26" s="73"/>
      <c r="AJ26" s="73"/>
    </row>
    <row r="27" spans="1:36" s="65" customFormat="1" x14ac:dyDescent="0.2">
      <c r="A27" s="60">
        <v>8401</v>
      </c>
      <c r="B27" s="230" t="s">
        <v>554</v>
      </c>
      <c r="C27" s="61" t="s">
        <v>179</v>
      </c>
      <c r="D27" s="136">
        <v>1227</v>
      </c>
      <c r="E27" s="99">
        <f t="shared" si="0"/>
        <v>146013000</v>
      </c>
      <c r="F27" s="136">
        <v>1218</v>
      </c>
      <c r="G27" s="29">
        <f t="shared" si="1"/>
        <v>101094000</v>
      </c>
      <c r="H27" s="136">
        <v>555</v>
      </c>
      <c r="I27" s="99">
        <f t="shared" si="2"/>
        <v>66045000</v>
      </c>
      <c r="J27" s="136">
        <v>410</v>
      </c>
      <c r="K27" s="29">
        <f t="shared" si="3"/>
        <v>34030000</v>
      </c>
      <c r="L27" s="137"/>
      <c r="M27" s="99">
        <f t="shared" si="4"/>
        <v>0</v>
      </c>
      <c r="N27" s="137"/>
      <c r="O27" s="29">
        <f t="shared" si="5"/>
        <v>0</v>
      </c>
      <c r="P27" s="139">
        <v>167</v>
      </c>
      <c r="Q27" s="99">
        <f t="shared" si="6"/>
        <v>19873000</v>
      </c>
      <c r="R27" s="138">
        <v>54</v>
      </c>
      <c r="S27" s="277">
        <f t="shared" si="7"/>
        <v>4482000</v>
      </c>
      <c r="T27" s="282">
        <v>238</v>
      </c>
      <c r="U27" s="278">
        <f t="shared" si="8"/>
        <v>28322000</v>
      </c>
      <c r="V27" s="278">
        <v>146</v>
      </c>
      <c r="W27" s="283">
        <f t="shared" si="9"/>
        <v>12118000</v>
      </c>
      <c r="X27" s="28">
        <f t="shared" si="10"/>
        <v>4015</v>
      </c>
      <c r="Y27" s="30">
        <f t="shared" si="11"/>
        <v>411977000</v>
      </c>
      <c r="Z27" s="73"/>
      <c r="AF27" s="73"/>
      <c r="AG27" s="73"/>
      <c r="AI27" s="73"/>
      <c r="AJ27" s="73"/>
    </row>
    <row r="28" spans="1:36" s="65" customFormat="1" x14ac:dyDescent="0.2">
      <c r="A28" s="60">
        <v>8402</v>
      </c>
      <c r="B28" s="230" t="s">
        <v>576</v>
      </c>
      <c r="C28" s="61" t="s">
        <v>180</v>
      </c>
      <c r="D28" s="136">
        <v>264</v>
      </c>
      <c r="E28" s="99">
        <f t="shared" si="0"/>
        <v>31416000</v>
      </c>
      <c r="F28" s="136">
        <v>159</v>
      </c>
      <c r="G28" s="29">
        <f t="shared" si="1"/>
        <v>13197000</v>
      </c>
      <c r="H28" s="136">
        <v>48</v>
      </c>
      <c r="I28" s="99">
        <f t="shared" si="2"/>
        <v>5712000</v>
      </c>
      <c r="J28" s="136">
        <v>28</v>
      </c>
      <c r="K28" s="29">
        <f t="shared" si="3"/>
        <v>2324000</v>
      </c>
      <c r="L28" s="137">
        <v>6</v>
      </c>
      <c r="M28" s="99">
        <f t="shared" si="4"/>
        <v>714000</v>
      </c>
      <c r="N28" s="137">
        <v>1</v>
      </c>
      <c r="O28" s="29">
        <f t="shared" si="5"/>
        <v>83000</v>
      </c>
      <c r="P28" s="139">
        <v>21</v>
      </c>
      <c r="Q28" s="99">
        <f t="shared" si="6"/>
        <v>2499000</v>
      </c>
      <c r="R28" s="138">
        <v>9</v>
      </c>
      <c r="S28" s="277">
        <f t="shared" si="7"/>
        <v>747000</v>
      </c>
      <c r="T28" s="282">
        <v>41</v>
      </c>
      <c r="U28" s="278">
        <f t="shared" si="8"/>
        <v>4879000</v>
      </c>
      <c r="V28" s="278">
        <v>16</v>
      </c>
      <c r="W28" s="283">
        <f t="shared" si="9"/>
        <v>1328000</v>
      </c>
      <c r="X28" s="28">
        <f t="shared" si="10"/>
        <v>593</v>
      </c>
      <c r="Y28" s="30">
        <f t="shared" si="11"/>
        <v>62899000</v>
      </c>
      <c r="Z28" s="73"/>
      <c r="AF28" s="73"/>
      <c r="AG28" s="73"/>
      <c r="AI28" s="73"/>
      <c r="AJ28" s="73"/>
    </row>
    <row r="29" spans="1:36" s="65" customFormat="1" x14ac:dyDescent="0.2">
      <c r="A29" s="60">
        <v>8403</v>
      </c>
      <c r="B29" s="230" t="s">
        <v>567</v>
      </c>
      <c r="C29" s="61" t="s">
        <v>181</v>
      </c>
      <c r="D29" s="136">
        <v>361</v>
      </c>
      <c r="E29" s="99">
        <f t="shared" si="0"/>
        <v>42959000</v>
      </c>
      <c r="F29" s="136">
        <v>302</v>
      </c>
      <c r="G29" s="29">
        <f t="shared" si="1"/>
        <v>25066000</v>
      </c>
      <c r="H29" s="136">
        <v>19</v>
      </c>
      <c r="I29" s="99">
        <f t="shared" si="2"/>
        <v>2261000</v>
      </c>
      <c r="J29" s="136">
        <v>13</v>
      </c>
      <c r="K29" s="29">
        <f t="shared" si="3"/>
        <v>1079000</v>
      </c>
      <c r="L29" s="138"/>
      <c r="M29" s="99">
        <f t="shared" si="4"/>
        <v>0</v>
      </c>
      <c r="N29" s="138"/>
      <c r="O29" s="29">
        <f t="shared" si="5"/>
        <v>0</v>
      </c>
      <c r="P29" s="140">
        <v>50</v>
      </c>
      <c r="Q29" s="99">
        <f t="shared" si="6"/>
        <v>5950000</v>
      </c>
      <c r="R29" s="137">
        <v>12</v>
      </c>
      <c r="S29" s="277">
        <f t="shared" si="7"/>
        <v>996000</v>
      </c>
      <c r="T29" s="282">
        <v>36</v>
      </c>
      <c r="U29" s="278">
        <f t="shared" si="8"/>
        <v>4284000</v>
      </c>
      <c r="V29" s="278">
        <v>27</v>
      </c>
      <c r="W29" s="283">
        <f t="shared" si="9"/>
        <v>2241000</v>
      </c>
      <c r="X29" s="28">
        <f t="shared" si="10"/>
        <v>820</v>
      </c>
      <c r="Y29" s="30">
        <f t="shared" si="11"/>
        <v>84836000</v>
      </c>
      <c r="Z29" s="73"/>
      <c r="AF29" s="73"/>
      <c r="AG29" s="73"/>
      <c r="AI29" s="73"/>
      <c r="AJ29" s="73"/>
    </row>
    <row r="30" spans="1:36" s="65" customFormat="1" x14ac:dyDescent="0.2">
      <c r="A30" s="60">
        <v>8404</v>
      </c>
      <c r="B30" s="230" t="s">
        <v>572</v>
      </c>
      <c r="C30" s="61" t="s">
        <v>182</v>
      </c>
      <c r="D30" s="136">
        <v>119</v>
      </c>
      <c r="E30" s="99">
        <f t="shared" si="0"/>
        <v>14161000</v>
      </c>
      <c r="F30" s="136">
        <v>132</v>
      </c>
      <c r="G30" s="29">
        <f t="shared" si="1"/>
        <v>10956000</v>
      </c>
      <c r="H30" s="136">
        <v>86</v>
      </c>
      <c r="I30" s="99">
        <f t="shared" si="2"/>
        <v>10234000</v>
      </c>
      <c r="J30" s="136">
        <v>41</v>
      </c>
      <c r="K30" s="29">
        <f t="shared" si="3"/>
        <v>3403000</v>
      </c>
      <c r="L30" s="137">
        <v>1</v>
      </c>
      <c r="M30" s="99">
        <f t="shared" si="4"/>
        <v>119000</v>
      </c>
      <c r="N30" s="137">
        <v>0</v>
      </c>
      <c r="O30" s="29">
        <f t="shared" si="5"/>
        <v>0</v>
      </c>
      <c r="P30" s="139">
        <v>17</v>
      </c>
      <c r="Q30" s="99">
        <f t="shared" si="6"/>
        <v>2023000</v>
      </c>
      <c r="R30" s="138">
        <v>4</v>
      </c>
      <c r="S30" s="277">
        <f t="shared" si="7"/>
        <v>332000</v>
      </c>
      <c r="T30" s="282">
        <v>26</v>
      </c>
      <c r="U30" s="278">
        <f t="shared" si="8"/>
        <v>3094000</v>
      </c>
      <c r="V30" s="278">
        <v>17</v>
      </c>
      <c r="W30" s="283">
        <f t="shared" si="9"/>
        <v>1411000</v>
      </c>
      <c r="X30" s="28">
        <f t="shared" si="10"/>
        <v>443</v>
      </c>
      <c r="Y30" s="30">
        <f t="shared" si="11"/>
        <v>45733000</v>
      </c>
      <c r="Z30" s="73"/>
      <c r="AF30" s="73"/>
      <c r="AG30" s="73"/>
      <c r="AI30" s="73"/>
      <c r="AJ30" s="73"/>
    </row>
    <row r="31" spans="1:36" s="65" customFormat="1" x14ac:dyDescent="0.2">
      <c r="A31" s="60">
        <v>8405</v>
      </c>
      <c r="B31" s="230" t="s">
        <v>571</v>
      </c>
      <c r="C31" s="61" t="s">
        <v>183</v>
      </c>
      <c r="D31" s="136">
        <v>325</v>
      </c>
      <c r="E31" s="99">
        <f t="shared" si="0"/>
        <v>38675000</v>
      </c>
      <c r="F31" s="136">
        <v>300</v>
      </c>
      <c r="G31" s="29">
        <f t="shared" si="1"/>
        <v>24900000</v>
      </c>
      <c r="H31" s="136">
        <v>18</v>
      </c>
      <c r="I31" s="99">
        <f t="shared" si="2"/>
        <v>2142000</v>
      </c>
      <c r="J31" s="136">
        <v>16</v>
      </c>
      <c r="K31" s="29">
        <f t="shared" si="3"/>
        <v>1328000</v>
      </c>
      <c r="L31" s="137">
        <v>10</v>
      </c>
      <c r="M31" s="99">
        <f t="shared" si="4"/>
        <v>1190000</v>
      </c>
      <c r="N31" s="137">
        <v>1</v>
      </c>
      <c r="O31" s="29">
        <f t="shared" si="5"/>
        <v>83000</v>
      </c>
      <c r="P31" s="139">
        <v>32</v>
      </c>
      <c r="Q31" s="99">
        <f t="shared" si="6"/>
        <v>3808000</v>
      </c>
      <c r="R31" s="138">
        <v>8</v>
      </c>
      <c r="S31" s="277">
        <f t="shared" si="7"/>
        <v>664000</v>
      </c>
      <c r="T31" s="282">
        <v>43</v>
      </c>
      <c r="U31" s="278">
        <f t="shared" si="8"/>
        <v>5117000</v>
      </c>
      <c r="V31" s="278">
        <v>39</v>
      </c>
      <c r="W31" s="283">
        <f t="shared" si="9"/>
        <v>3237000</v>
      </c>
      <c r="X31" s="28">
        <f t="shared" si="10"/>
        <v>792</v>
      </c>
      <c r="Y31" s="30">
        <f t="shared" si="11"/>
        <v>81144000</v>
      </c>
      <c r="Z31" s="73"/>
      <c r="AF31" s="73"/>
      <c r="AG31" s="73"/>
      <c r="AI31" s="73"/>
      <c r="AJ31" s="73"/>
    </row>
    <row r="32" spans="1:36" s="65" customFormat="1" x14ac:dyDescent="0.2">
      <c r="A32" s="60">
        <v>8406</v>
      </c>
      <c r="B32" s="230" t="s">
        <v>568</v>
      </c>
      <c r="C32" s="61" t="s">
        <v>184</v>
      </c>
      <c r="D32" s="136">
        <v>98</v>
      </c>
      <c r="E32" s="99">
        <f t="shared" si="0"/>
        <v>11662000</v>
      </c>
      <c r="F32" s="136">
        <v>136</v>
      </c>
      <c r="G32" s="29">
        <f t="shared" si="1"/>
        <v>11288000</v>
      </c>
      <c r="H32" s="136">
        <v>50</v>
      </c>
      <c r="I32" s="99">
        <f t="shared" si="2"/>
        <v>5950000</v>
      </c>
      <c r="J32" s="136">
        <v>34</v>
      </c>
      <c r="K32" s="29">
        <f t="shared" si="3"/>
        <v>2822000</v>
      </c>
      <c r="L32" s="138">
        <v>4</v>
      </c>
      <c r="M32" s="99">
        <f t="shared" si="4"/>
        <v>476000</v>
      </c>
      <c r="N32" s="138">
        <v>0</v>
      </c>
      <c r="O32" s="29">
        <f t="shared" si="5"/>
        <v>0</v>
      </c>
      <c r="P32" s="139">
        <v>43</v>
      </c>
      <c r="Q32" s="99">
        <f t="shared" si="6"/>
        <v>5117000</v>
      </c>
      <c r="R32" s="138">
        <v>16</v>
      </c>
      <c r="S32" s="277">
        <f t="shared" si="7"/>
        <v>1328000</v>
      </c>
      <c r="T32" s="282"/>
      <c r="U32" s="278">
        <f t="shared" si="8"/>
        <v>0</v>
      </c>
      <c r="V32" s="278"/>
      <c r="W32" s="283">
        <f t="shared" si="9"/>
        <v>0</v>
      </c>
      <c r="X32" s="28">
        <f t="shared" si="10"/>
        <v>381</v>
      </c>
      <c r="Y32" s="30">
        <f t="shared" si="11"/>
        <v>38643000</v>
      </c>
      <c r="Z32" s="73"/>
      <c r="AF32" s="73"/>
      <c r="AG32" s="73"/>
      <c r="AI32" s="73"/>
      <c r="AJ32" s="73"/>
    </row>
    <row r="33" spans="1:36" s="65" customFormat="1" x14ac:dyDescent="0.2">
      <c r="A33" s="60">
        <v>8407</v>
      </c>
      <c r="B33" s="230" t="s">
        <v>557</v>
      </c>
      <c r="C33" s="61" t="s">
        <v>185</v>
      </c>
      <c r="D33" s="136">
        <v>432</v>
      </c>
      <c r="E33" s="99">
        <f t="shared" si="0"/>
        <v>51408000</v>
      </c>
      <c r="F33" s="136">
        <v>355</v>
      </c>
      <c r="G33" s="29">
        <f t="shared" si="1"/>
        <v>29465000</v>
      </c>
      <c r="H33" s="136">
        <v>7</v>
      </c>
      <c r="I33" s="99">
        <f t="shared" si="2"/>
        <v>833000</v>
      </c>
      <c r="J33" s="136">
        <v>17</v>
      </c>
      <c r="K33" s="29">
        <f t="shared" si="3"/>
        <v>1411000</v>
      </c>
      <c r="L33" s="137">
        <v>8</v>
      </c>
      <c r="M33" s="99">
        <f t="shared" si="4"/>
        <v>952000</v>
      </c>
      <c r="N33" s="137">
        <v>0</v>
      </c>
      <c r="O33" s="29">
        <f t="shared" si="5"/>
        <v>0</v>
      </c>
      <c r="P33" s="139">
        <v>56</v>
      </c>
      <c r="Q33" s="99">
        <f t="shared" si="6"/>
        <v>6664000</v>
      </c>
      <c r="R33" s="138">
        <v>18</v>
      </c>
      <c r="S33" s="277">
        <f t="shared" si="7"/>
        <v>1494000</v>
      </c>
      <c r="T33" s="282">
        <v>58</v>
      </c>
      <c r="U33" s="278">
        <f t="shared" si="8"/>
        <v>6902000</v>
      </c>
      <c r="V33" s="278">
        <v>33</v>
      </c>
      <c r="W33" s="283">
        <f t="shared" si="9"/>
        <v>2739000</v>
      </c>
      <c r="X33" s="28">
        <f t="shared" si="10"/>
        <v>984</v>
      </c>
      <c r="Y33" s="30">
        <f t="shared" si="11"/>
        <v>101868000</v>
      </c>
      <c r="Z33" s="73"/>
      <c r="AF33" s="73"/>
      <c r="AG33" s="73"/>
      <c r="AI33" s="73"/>
      <c r="AJ33" s="73"/>
    </row>
    <row r="34" spans="1:36" s="65" customFormat="1" x14ac:dyDescent="0.2">
      <c r="A34" s="60">
        <v>8408</v>
      </c>
      <c r="B34" s="230" t="s">
        <v>574</v>
      </c>
      <c r="C34" s="61" t="s">
        <v>186</v>
      </c>
      <c r="D34" s="136">
        <v>50</v>
      </c>
      <c r="E34" s="99">
        <f t="shared" si="0"/>
        <v>5950000</v>
      </c>
      <c r="F34" s="136">
        <v>50</v>
      </c>
      <c r="G34" s="29">
        <f t="shared" si="1"/>
        <v>4150000</v>
      </c>
      <c r="H34" s="136">
        <v>26</v>
      </c>
      <c r="I34" s="99">
        <f t="shared" si="2"/>
        <v>3094000</v>
      </c>
      <c r="J34" s="136">
        <v>17</v>
      </c>
      <c r="K34" s="29">
        <f t="shared" si="3"/>
        <v>1411000</v>
      </c>
      <c r="L34" s="137">
        <v>2</v>
      </c>
      <c r="M34" s="99">
        <f t="shared" si="4"/>
        <v>238000</v>
      </c>
      <c r="N34" s="137">
        <v>0</v>
      </c>
      <c r="O34" s="29">
        <f t="shared" si="5"/>
        <v>0</v>
      </c>
      <c r="P34" s="140">
        <v>5</v>
      </c>
      <c r="Q34" s="99">
        <f t="shared" si="6"/>
        <v>595000</v>
      </c>
      <c r="R34" s="137">
        <v>1</v>
      </c>
      <c r="S34" s="277">
        <f t="shared" si="7"/>
        <v>83000</v>
      </c>
      <c r="T34" s="282">
        <v>19</v>
      </c>
      <c r="U34" s="278">
        <f t="shared" si="8"/>
        <v>2261000</v>
      </c>
      <c r="V34" s="278">
        <v>13</v>
      </c>
      <c r="W34" s="283">
        <f t="shared" si="9"/>
        <v>1079000</v>
      </c>
      <c r="X34" s="28">
        <f t="shared" si="10"/>
        <v>183</v>
      </c>
      <c r="Y34" s="30">
        <f t="shared" si="11"/>
        <v>18861000</v>
      </c>
      <c r="Z34" s="73"/>
      <c r="AF34" s="73"/>
      <c r="AG34" s="73"/>
      <c r="AI34" s="73"/>
      <c r="AJ34" s="73"/>
    </row>
    <row r="35" spans="1:36" s="65" customFormat="1" x14ac:dyDescent="0.2">
      <c r="A35" s="60">
        <v>8409</v>
      </c>
      <c r="B35" s="230" t="s">
        <v>578</v>
      </c>
      <c r="C35" s="61" t="s">
        <v>187</v>
      </c>
      <c r="D35" s="141">
        <v>253</v>
      </c>
      <c r="E35" s="99">
        <f t="shared" si="0"/>
        <v>30107000</v>
      </c>
      <c r="F35" s="141">
        <v>239</v>
      </c>
      <c r="G35" s="29">
        <f t="shared" si="1"/>
        <v>19837000</v>
      </c>
      <c r="H35" s="136">
        <v>41</v>
      </c>
      <c r="I35" s="99">
        <f t="shared" si="2"/>
        <v>4879000</v>
      </c>
      <c r="J35" s="136">
        <v>30</v>
      </c>
      <c r="K35" s="29">
        <f t="shared" si="3"/>
        <v>2490000</v>
      </c>
      <c r="L35" s="138"/>
      <c r="M35" s="99">
        <f t="shared" si="4"/>
        <v>0</v>
      </c>
      <c r="N35" s="138"/>
      <c r="O35" s="29">
        <f t="shared" si="5"/>
        <v>0</v>
      </c>
      <c r="P35" s="139">
        <v>16</v>
      </c>
      <c r="Q35" s="99">
        <f t="shared" si="6"/>
        <v>1904000</v>
      </c>
      <c r="R35" s="138">
        <v>6</v>
      </c>
      <c r="S35" s="277">
        <f t="shared" si="7"/>
        <v>498000</v>
      </c>
      <c r="T35" s="282"/>
      <c r="U35" s="278">
        <f t="shared" si="8"/>
        <v>0</v>
      </c>
      <c r="V35" s="278"/>
      <c r="W35" s="283">
        <f t="shared" si="9"/>
        <v>0</v>
      </c>
      <c r="X35" s="28">
        <f t="shared" si="10"/>
        <v>585</v>
      </c>
      <c r="Y35" s="30">
        <f t="shared" si="11"/>
        <v>59715000</v>
      </c>
      <c r="Z35" s="73"/>
      <c r="AF35" s="73"/>
      <c r="AG35" s="73"/>
      <c r="AI35" s="73"/>
      <c r="AJ35" s="73"/>
    </row>
    <row r="36" spans="1:36" s="65" customFormat="1" x14ac:dyDescent="0.2">
      <c r="A36" s="60">
        <v>8410</v>
      </c>
      <c r="B36" s="230" t="s">
        <v>573</v>
      </c>
      <c r="C36" s="61" t="s">
        <v>188</v>
      </c>
      <c r="D36" s="136">
        <v>294</v>
      </c>
      <c r="E36" s="99">
        <f t="shared" si="0"/>
        <v>34986000</v>
      </c>
      <c r="F36" s="136">
        <v>303</v>
      </c>
      <c r="G36" s="29">
        <f t="shared" si="1"/>
        <v>25149000</v>
      </c>
      <c r="H36" s="136">
        <v>116</v>
      </c>
      <c r="I36" s="99">
        <f t="shared" si="2"/>
        <v>13804000</v>
      </c>
      <c r="J36" s="136">
        <v>88</v>
      </c>
      <c r="K36" s="29">
        <f t="shared" si="3"/>
        <v>7304000</v>
      </c>
      <c r="L36" s="138"/>
      <c r="M36" s="99">
        <f t="shared" si="4"/>
        <v>0</v>
      </c>
      <c r="N36" s="138"/>
      <c r="O36" s="29">
        <f t="shared" si="5"/>
        <v>0</v>
      </c>
      <c r="P36" s="139">
        <v>38</v>
      </c>
      <c r="Q36" s="99">
        <f t="shared" si="6"/>
        <v>4522000</v>
      </c>
      <c r="R36" s="138">
        <v>10</v>
      </c>
      <c r="S36" s="277">
        <f t="shared" si="7"/>
        <v>830000</v>
      </c>
      <c r="T36" s="282"/>
      <c r="U36" s="278">
        <f t="shared" si="8"/>
        <v>0</v>
      </c>
      <c r="V36" s="278"/>
      <c r="W36" s="283">
        <f t="shared" si="9"/>
        <v>0</v>
      </c>
      <c r="X36" s="28">
        <f t="shared" si="10"/>
        <v>849</v>
      </c>
      <c r="Y36" s="30">
        <f t="shared" si="11"/>
        <v>86595000</v>
      </c>
      <c r="Z36" s="73"/>
      <c r="AF36" s="73"/>
      <c r="AG36" s="73"/>
      <c r="AI36" s="73"/>
      <c r="AJ36" s="73"/>
    </row>
    <row r="37" spans="1:36" s="65" customFormat="1" x14ac:dyDescent="0.2">
      <c r="A37" s="60">
        <v>8411</v>
      </c>
      <c r="B37" s="230" t="s">
        <v>575</v>
      </c>
      <c r="C37" s="61" t="s">
        <v>189</v>
      </c>
      <c r="D37" s="136">
        <v>45</v>
      </c>
      <c r="E37" s="99">
        <f t="shared" si="0"/>
        <v>5355000</v>
      </c>
      <c r="F37" s="136">
        <v>36</v>
      </c>
      <c r="G37" s="29">
        <f t="shared" si="1"/>
        <v>2988000</v>
      </c>
      <c r="H37" s="136">
        <v>18</v>
      </c>
      <c r="I37" s="99">
        <f t="shared" si="2"/>
        <v>2142000</v>
      </c>
      <c r="J37" s="136">
        <v>15</v>
      </c>
      <c r="K37" s="29">
        <f t="shared" si="3"/>
        <v>1245000</v>
      </c>
      <c r="L37" s="138"/>
      <c r="M37" s="99">
        <f t="shared" si="4"/>
        <v>0</v>
      </c>
      <c r="N37" s="138"/>
      <c r="O37" s="29">
        <f t="shared" si="5"/>
        <v>0</v>
      </c>
      <c r="P37" s="139">
        <v>3</v>
      </c>
      <c r="Q37" s="99">
        <f t="shared" si="6"/>
        <v>357000</v>
      </c>
      <c r="R37" s="138">
        <v>1</v>
      </c>
      <c r="S37" s="277">
        <f t="shared" si="7"/>
        <v>83000</v>
      </c>
      <c r="T37" s="282">
        <v>10</v>
      </c>
      <c r="U37" s="278">
        <f t="shared" si="8"/>
        <v>1190000</v>
      </c>
      <c r="V37" s="278">
        <v>18</v>
      </c>
      <c r="W37" s="283">
        <f t="shared" si="9"/>
        <v>1494000</v>
      </c>
      <c r="X37" s="28">
        <f t="shared" si="10"/>
        <v>146</v>
      </c>
      <c r="Y37" s="30">
        <f t="shared" si="11"/>
        <v>14854000</v>
      </c>
      <c r="Z37" s="73"/>
      <c r="AF37" s="73"/>
      <c r="AG37" s="73"/>
      <c r="AI37" s="73"/>
      <c r="AJ37" s="73"/>
    </row>
    <row r="38" spans="1:36" s="65" customFormat="1" x14ac:dyDescent="0.2">
      <c r="A38" s="60">
        <v>8412</v>
      </c>
      <c r="B38" s="230" t="s">
        <v>577</v>
      </c>
      <c r="C38" s="61" t="s">
        <v>190</v>
      </c>
      <c r="D38" s="136">
        <v>165</v>
      </c>
      <c r="E38" s="99">
        <f t="shared" si="0"/>
        <v>19635000</v>
      </c>
      <c r="F38" s="136">
        <v>181</v>
      </c>
      <c r="G38" s="29">
        <f t="shared" si="1"/>
        <v>15023000</v>
      </c>
      <c r="H38" s="136">
        <v>52</v>
      </c>
      <c r="I38" s="99">
        <f t="shared" si="2"/>
        <v>6188000</v>
      </c>
      <c r="J38" s="136">
        <v>22</v>
      </c>
      <c r="K38" s="29">
        <f t="shared" si="3"/>
        <v>1826000</v>
      </c>
      <c r="L38" s="137">
        <v>5</v>
      </c>
      <c r="M38" s="99">
        <f t="shared" si="4"/>
        <v>595000</v>
      </c>
      <c r="N38" s="137">
        <v>0</v>
      </c>
      <c r="O38" s="29">
        <f t="shared" si="5"/>
        <v>0</v>
      </c>
      <c r="P38" s="140">
        <v>30</v>
      </c>
      <c r="Q38" s="99">
        <f t="shared" si="6"/>
        <v>3570000</v>
      </c>
      <c r="R38" s="137">
        <v>11</v>
      </c>
      <c r="S38" s="277">
        <f t="shared" si="7"/>
        <v>913000</v>
      </c>
      <c r="T38" s="282">
        <v>44</v>
      </c>
      <c r="U38" s="278">
        <f t="shared" si="8"/>
        <v>5236000</v>
      </c>
      <c r="V38" s="278">
        <v>25</v>
      </c>
      <c r="W38" s="283">
        <f t="shared" si="9"/>
        <v>2075000</v>
      </c>
      <c r="X38" s="28">
        <f t="shared" si="10"/>
        <v>535</v>
      </c>
      <c r="Y38" s="30">
        <f t="shared" si="11"/>
        <v>55061000</v>
      </c>
      <c r="Z38" s="73"/>
      <c r="AF38" s="73"/>
      <c r="AG38" s="73"/>
      <c r="AI38" s="73"/>
      <c r="AJ38" s="73"/>
    </row>
    <row r="39" spans="1:36" s="65" customFormat="1" x14ac:dyDescent="0.2">
      <c r="A39" s="60">
        <v>8413</v>
      </c>
      <c r="B39" s="230" t="s">
        <v>555</v>
      </c>
      <c r="C39" s="77" t="s">
        <v>191</v>
      </c>
      <c r="D39" s="136">
        <v>66</v>
      </c>
      <c r="E39" s="99">
        <f t="shared" si="0"/>
        <v>7854000</v>
      </c>
      <c r="F39" s="136">
        <v>61</v>
      </c>
      <c r="G39" s="29">
        <f t="shared" si="1"/>
        <v>5063000</v>
      </c>
      <c r="H39" s="136">
        <v>18</v>
      </c>
      <c r="I39" s="99">
        <f t="shared" si="2"/>
        <v>2142000</v>
      </c>
      <c r="J39" s="136">
        <v>24</v>
      </c>
      <c r="K39" s="29">
        <f t="shared" si="3"/>
        <v>1992000</v>
      </c>
      <c r="L39" s="138"/>
      <c r="M39" s="99">
        <f t="shared" si="4"/>
        <v>0</v>
      </c>
      <c r="N39" s="138"/>
      <c r="O39" s="29">
        <f t="shared" si="5"/>
        <v>0</v>
      </c>
      <c r="P39" s="139"/>
      <c r="Q39" s="99">
        <f t="shared" si="6"/>
        <v>0</v>
      </c>
      <c r="R39" s="138"/>
      <c r="S39" s="277">
        <f t="shared" si="7"/>
        <v>0</v>
      </c>
      <c r="T39" s="282">
        <v>25</v>
      </c>
      <c r="U39" s="278">
        <f t="shared" si="8"/>
        <v>2975000</v>
      </c>
      <c r="V39" s="278">
        <v>15</v>
      </c>
      <c r="W39" s="283">
        <f t="shared" si="9"/>
        <v>1245000</v>
      </c>
      <c r="X39" s="28">
        <f t="shared" si="10"/>
        <v>209</v>
      </c>
      <c r="Y39" s="30">
        <f t="shared" si="11"/>
        <v>21271000</v>
      </c>
      <c r="Z39" s="73"/>
      <c r="AF39" s="73"/>
      <c r="AG39" s="73"/>
      <c r="AI39" s="73"/>
      <c r="AJ39" s="73"/>
    </row>
    <row r="40" spans="1:36" s="65" customFormat="1" ht="13.5" thickBot="1" x14ac:dyDescent="0.25">
      <c r="A40" s="62">
        <v>8414</v>
      </c>
      <c r="B40" s="231" t="s">
        <v>579</v>
      </c>
      <c r="C40" s="63" t="s">
        <v>192</v>
      </c>
      <c r="D40" s="136">
        <v>125</v>
      </c>
      <c r="E40" s="99">
        <f t="shared" si="0"/>
        <v>14875000</v>
      </c>
      <c r="F40" s="136">
        <v>98</v>
      </c>
      <c r="G40" s="29">
        <f t="shared" si="1"/>
        <v>8134000</v>
      </c>
      <c r="H40" s="136">
        <v>58</v>
      </c>
      <c r="I40" s="99">
        <f t="shared" si="2"/>
        <v>6902000</v>
      </c>
      <c r="J40" s="136">
        <v>33</v>
      </c>
      <c r="K40" s="29">
        <f t="shared" si="3"/>
        <v>2739000</v>
      </c>
      <c r="L40" s="138"/>
      <c r="M40" s="99">
        <f t="shared" si="4"/>
        <v>0</v>
      </c>
      <c r="N40" s="138"/>
      <c r="O40" s="29">
        <f t="shared" si="5"/>
        <v>0</v>
      </c>
      <c r="P40" s="142">
        <v>14</v>
      </c>
      <c r="Q40" s="99">
        <f t="shared" si="6"/>
        <v>1666000</v>
      </c>
      <c r="R40" s="143">
        <v>3</v>
      </c>
      <c r="S40" s="277">
        <f t="shared" si="7"/>
        <v>249000</v>
      </c>
      <c r="T40" s="284"/>
      <c r="U40" s="285">
        <f t="shared" si="8"/>
        <v>0</v>
      </c>
      <c r="V40" s="285"/>
      <c r="W40" s="286">
        <f t="shared" si="9"/>
        <v>0</v>
      </c>
      <c r="X40" s="28">
        <f t="shared" si="10"/>
        <v>331</v>
      </c>
      <c r="Y40" s="30">
        <f t="shared" si="11"/>
        <v>34565000</v>
      </c>
      <c r="Z40" s="73"/>
      <c r="AF40" s="73"/>
      <c r="AG40" s="73"/>
      <c r="AI40" s="73"/>
      <c r="AJ40" s="73"/>
    </row>
    <row r="41" spans="1:36" s="65" customFormat="1" ht="13.5" thickBot="1" x14ac:dyDescent="0.25">
      <c r="A41" s="332" t="s">
        <v>18</v>
      </c>
      <c r="B41" s="333"/>
      <c r="C41" s="334"/>
      <c r="D41" s="3">
        <f>SUM(D8:D40)</f>
        <v>12101</v>
      </c>
      <c r="E41" s="4">
        <f t="shared" ref="E41:Y41" si="12">SUM(E8:E40)</f>
        <v>1440019000</v>
      </c>
      <c r="F41" s="4">
        <f t="shared" si="12"/>
        <v>11316</v>
      </c>
      <c r="G41" s="9">
        <f t="shared" si="12"/>
        <v>939228000</v>
      </c>
      <c r="H41" s="4">
        <f t="shared" si="12"/>
        <v>4485</v>
      </c>
      <c r="I41" s="4">
        <f t="shared" si="12"/>
        <v>533715000</v>
      </c>
      <c r="J41" s="4">
        <f t="shared" si="12"/>
        <v>2701</v>
      </c>
      <c r="K41" s="10">
        <f t="shared" si="12"/>
        <v>224183000</v>
      </c>
      <c r="L41" s="3">
        <f t="shared" si="12"/>
        <v>236</v>
      </c>
      <c r="M41" s="4">
        <f t="shared" si="12"/>
        <v>28084000</v>
      </c>
      <c r="N41" s="4">
        <f t="shared" si="12"/>
        <v>23</v>
      </c>
      <c r="O41" s="9">
        <f t="shared" si="12"/>
        <v>1909000</v>
      </c>
      <c r="P41" s="4">
        <f t="shared" si="12"/>
        <v>1411</v>
      </c>
      <c r="Q41" s="4">
        <f t="shared" si="12"/>
        <v>167909000</v>
      </c>
      <c r="R41" s="4">
        <f t="shared" si="12"/>
        <v>391</v>
      </c>
      <c r="S41" s="10">
        <f t="shared" si="12"/>
        <v>32453000</v>
      </c>
      <c r="T41" s="3">
        <f t="shared" si="12"/>
        <v>2186</v>
      </c>
      <c r="U41" s="4">
        <f t="shared" si="12"/>
        <v>260134000</v>
      </c>
      <c r="V41" s="4">
        <f t="shared" si="12"/>
        <v>1382</v>
      </c>
      <c r="W41" s="9">
        <f t="shared" si="12"/>
        <v>114706000</v>
      </c>
      <c r="X41" s="3">
        <f t="shared" si="12"/>
        <v>36232</v>
      </c>
      <c r="Y41" s="9">
        <f t="shared" si="12"/>
        <v>3742340000</v>
      </c>
      <c r="Z41" s="73"/>
      <c r="AA41" s="73"/>
    </row>
    <row r="42" spans="1:36" s="65" customFormat="1" x14ac:dyDescent="0.2">
      <c r="A42" s="76"/>
      <c r="B42" s="76"/>
      <c r="C42" s="76"/>
    </row>
    <row r="43" spans="1:36" s="65" customFormat="1" ht="14.25" x14ac:dyDescent="0.2">
      <c r="A43" s="76"/>
      <c r="B43" s="76"/>
      <c r="C43" s="76"/>
      <c r="D43" s="100"/>
      <c r="E43" s="100"/>
      <c r="F43" s="100"/>
      <c r="G43" s="100"/>
      <c r="H43" s="100"/>
    </row>
    <row r="44" spans="1:36" ht="15" x14ac:dyDescent="0.25">
      <c r="D44" s="14"/>
      <c r="E44" s="14"/>
      <c r="F44" s="42" t="s">
        <v>369</v>
      </c>
      <c r="G44" s="43">
        <v>119000</v>
      </c>
      <c r="H44" s="16"/>
      <c r="AF44" s="65"/>
      <c r="AG44" s="65"/>
    </row>
    <row r="45" spans="1:36" ht="15" x14ac:dyDescent="0.25">
      <c r="D45" s="14"/>
      <c r="E45" s="14"/>
      <c r="F45" s="42" t="s">
        <v>370</v>
      </c>
      <c r="G45" s="43">
        <v>83000</v>
      </c>
      <c r="H45" s="16"/>
      <c r="AF45" s="65"/>
      <c r="AG45" s="65"/>
    </row>
    <row r="46" spans="1:36" ht="15" x14ac:dyDescent="0.25">
      <c r="D46" s="14"/>
      <c r="E46" s="14"/>
      <c r="F46" s="15"/>
      <c r="G46" s="15"/>
      <c r="H46" s="16"/>
      <c r="AF46" s="65"/>
      <c r="AG46" s="65"/>
    </row>
    <row r="47" spans="1:36" ht="15" x14ac:dyDescent="0.25">
      <c r="D47" s="14"/>
      <c r="E47" s="14"/>
      <c r="F47" s="15"/>
      <c r="G47" s="15"/>
      <c r="H47" s="16"/>
      <c r="AF47" s="65"/>
      <c r="AG47" s="65"/>
    </row>
    <row r="48" spans="1:36" ht="15" x14ac:dyDescent="0.25">
      <c r="D48" s="14"/>
      <c r="E48" s="14"/>
      <c r="F48" s="15"/>
      <c r="G48" s="15"/>
      <c r="H48" s="16"/>
      <c r="AF48" s="65"/>
      <c r="AG48" s="65"/>
    </row>
    <row r="49" spans="4:33" ht="15" x14ac:dyDescent="0.25">
      <c r="D49" s="14"/>
      <c r="E49" s="14"/>
      <c r="F49" s="15"/>
      <c r="G49" s="15"/>
      <c r="H49" s="16"/>
      <c r="AF49" s="65"/>
      <c r="AG49" s="65"/>
    </row>
    <row r="50" spans="4:33" ht="15" x14ac:dyDescent="0.25">
      <c r="D50" s="14"/>
      <c r="E50" s="14"/>
      <c r="F50" s="15"/>
      <c r="G50" s="15"/>
      <c r="H50" s="16"/>
      <c r="AF50" s="65"/>
      <c r="AG50" s="65"/>
    </row>
    <row r="51" spans="4:33" ht="15" x14ac:dyDescent="0.25">
      <c r="D51" s="14"/>
      <c r="E51" s="14"/>
      <c r="F51" s="15"/>
      <c r="G51" s="15"/>
      <c r="H51" s="16"/>
      <c r="AF51" s="65"/>
      <c r="AG51" s="65"/>
    </row>
    <row r="52" spans="4:33" ht="15" x14ac:dyDescent="0.25">
      <c r="D52" s="14"/>
      <c r="E52" s="14"/>
      <c r="F52" s="15"/>
      <c r="G52" s="15"/>
      <c r="H52" s="16"/>
      <c r="AF52" s="65"/>
      <c r="AG52" s="65"/>
    </row>
    <row r="53" spans="4:33" ht="15" x14ac:dyDescent="0.25">
      <c r="D53" s="14"/>
      <c r="E53" s="14"/>
      <c r="F53" s="15"/>
      <c r="G53" s="15"/>
      <c r="H53" s="16"/>
      <c r="AF53" s="65"/>
      <c r="AG53" s="65"/>
    </row>
    <row r="54" spans="4:33" ht="15" x14ac:dyDescent="0.25">
      <c r="D54" s="14"/>
      <c r="E54" s="14"/>
      <c r="F54" s="15"/>
      <c r="G54" s="15"/>
      <c r="H54" s="16"/>
      <c r="AF54" s="65"/>
      <c r="AG54" s="65"/>
    </row>
    <row r="55" spans="4:33" ht="15" x14ac:dyDescent="0.25">
      <c r="D55" s="14"/>
      <c r="E55" s="14"/>
      <c r="F55" s="15"/>
      <c r="G55" s="15"/>
      <c r="H55" s="16"/>
      <c r="AF55" s="65"/>
      <c r="AG55" s="65"/>
    </row>
    <row r="56" spans="4:33" ht="15" x14ac:dyDescent="0.25">
      <c r="D56" s="14"/>
      <c r="E56" s="14"/>
      <c r="F56" s="15"/>
      <c r="G56" s="15"/>
      <c r="H56" s="16"/>
      <c r="AF56" s="65"/>
      <c r="AG56" s="65"/>
    </row>
    <row r="57" spans="4:33" ht="15" x14ac:dyDescent="0.25">
      <c r="D57" s="14"/>
      <c r="E57" s="14"/>
      <c r="F57" s="15"/>
      <c r="G57" s="15"/>
      <c r="H57" s="16"/>
      <c r="I57" s="16"/>
      <c r="J57" s="16"/>
      <c r="AF57" s="65"/>
      <c r="AG57" s="65"/>
    </row>
    <row r="58" spans="4:33" ht="15" x14ac:dyDescent="0.25">
      <c r="D58" s="14"/>
      <c r="E58" s="14"/>
      <c r="F58" s="15"/>
      <c r="G58" s="15"/>
      <c r="H58" s="16"/>
      <c r="I58" s="16"/>
      <c r="J58" s="16"/>
      <c r="AF58" s="65"/>
      <c r="AG58" s="65"/>
    </row>
    <row r="59" spans="4:33" ht="15" x14ac:dyDescent="0.25">
      <c r="D59" s="14"/>
      <c r="E59" s="14"/>
      <c r="F59" s="15"/>
      <c r="G59" s="15"/>
      <c r="H59" s="16"/>
      <c r="I59" s="16"/>
      <c r="J59" s="16"/>
      <c r="AF59" s="65"/>
      <c r="AG59" s="65"/>
    </row>
    <row r="60" spans="4:33" ht="15" x14ac:dyDescent="0.25">
      <c r="D60" s="14"/>
      <c r="E60" s="14"/>
      <c r="F60" s="15"/>
      <c r="G60" s="15"/>
      <c r="H60" s="16"/>
      <c r="I60" s="16"/>
      <c r="J60" s="16"/>
      <c r="AF60" s="65"/>
      <c r="AG60" s="65"/>
    </row>
    <row r="61" spans="4:33" ht="15" x14ac:dyDescent="0.25">
      <c r="D61" s="14"/>
      <c r="E61" s="14"/>
      <c r="F61" s="15"/>
      <c r="G61" s="15"/>
      <c r="H61" s="16"/>
      <c r="I61" s="16"/>
      <c r="J61" s="16"/>
      <c r="AF61" s="65"/>
      <c r="AG61" s="65"/>
    </row>
    <row r="62" spans="4:33" ht="15" x14ac:dyDescent="0.25">
      <c r="D62" s="14"/>
      <c r="E62" s="14"/>
      <c r="F62" s="15"/>
      <c r="G62" s="15"/>
      <c r="H62" s="16"/>
      <c r="I62" s="16"/>
      <c r="J62" s="16"/>
      <c r="AF62" s="65"/>
      <c r="AG62" s="65"/>
    </row>
    <row r="63" spans="4:33" ht="15" x14ac:dyDescent="0.25">
      <c r="D63" s="14"/>
      <c r="E63" s="14"/>
      <c r="F63" s="15"/>
      <c r="G63" s="15"/>
      <c r="H63" s="16"/>
      <c r="I63" s="16"/>
      <c r="J63" s="16"/>
      <c r="AF63" s="65"/>
      <c r="AG63" s="65"/>
    </row>
    <row r="64" spans="4:33" ht="15" x14ac:dyDescent="0.25">
      <c r="D64" s="14"/>
      <c r="E64" s="14"/>
      <c r="F64" s="15"/>
      <c r="G64" s="15"/>
      <c r="H64" s="16"/>
      <c r="I64" s="16"/>
      <c r="J64" s="16"/>
      <c r="AF64" s="65"/>
      <c r="AG64" s="65"/>
    </row>
    <row r="65" spans="4:33" ht="15" x14ac:dyDescent="0.25">
      <c r="D65" s="14"/>
      <c r="E65" s="14"/>
      <c r="F65" s="15"/>
      <c r="G65" s="15"/>
      <c r="H65" s="16"/>
      <c r="I65" s="16"/>
      <c r="J65" s="16"/>
      <c r="AF65" s="65"/>
      <c r="AG65" s="65"/>
    </row>
    <row r="66" spans="4:33" ht="15" x14ac:dyDescent="0.25">
      <c r="D66" s="14"/>
      <c r="E66" s="14"/>
      <c r="F66" s="15"/>
      <c r="G66" s="15"/>
      <c r="H66" s="16"/>
      <c r="I66" s="16"/>
      <c r="J66" s="16"/>
      <c r="AF66" s="65"/>
      <c r="AG66" s="65"/>
    </row>
    <row r="67" spans="4:33" ht="15" x14ac:dyDescent="0.25">
      <c r="D67" s="14"/>
      <c r="E67" s="14"/>
      <c r="F67" s="15"/>
      <c r="G67" s="15"/>
      <c r="H67" s="16"/>
      <c r="I67" s="16"/>
      <c r="J67" s="16"/>
      <c r="AF67" s="65"/>
      <c r="AG67" s="65"/>
    </row>
    <row r="68" spans="4:33" ht="15" x14ac:dyDescent="0.25">
      <c r="D68" s="14"/>
      <c r="E68" s="14"/>
      <c r="F68" s="15"/>
      <c r="G68" s="15"/>
      <c r="H68" s="16"/>
      <c r="I68" s="16"/>
      <c r="J68" s="16"/>
      <c r="AF68" s="65"/>
      <c r="AG68" s="65"/>
    </row>
    <row r="69" spans="4:33" ht="15" x14ac:dyDescent="0.25">
      <c r="D69" s="14"/>
      <c r="E69" s="14"/>
      <c r="F69" s="15"/>
      <c r="G69" s="15"/>
      <c r="H69" s="16"/>
      <c r="I69" s="16"/>
      <c r="J69" s="16"/>
      <c r="AF69" s="65"/>
      <c r="AG69" s="65"/>
    </row>
    <row r="70" spans="4:33" ht="15" x14ac:dyDescent="0.25">
      <c r="D70" s="14"/>
      <c r="E70" s="14"/>
      <c r="F70" s="15"/>
      <c r="G70" s="15"/>
      <c r="H70" s="16"/>
      <c r="I70" s="16"/>
      <c r="J70" s="16"/>
      <c r="AF70" s="65"/>
      <c r="AG70" s="65"/>
    </row>
    <row r="71" spans="4:33" ht="15" x14ac:dyDescent="0.25">
      <c r="D71" s="14"/>
      <c r="E71" s="14"/>
      <c r="F71" s="15"/>
      <c r="G71" s="15"/>
      <c r="H71" s="16"/>
      <c r="I71" s="16"/>
      <c r="J71" s="16"/>
      <c r="AF71" s="65"/>
      <c r="AG71" s="65"/>
    </row>
    <row r="72" spans="4:33" ht="15" x14ac:dyDescent="0.25">
      <c r="D72" s="14"/>
      <c r="E72" s="14"/>
      <c r="F72" s="15"/>
      <c r="G72" s="15"/>
      <c r="H72" s="16"/>
      <c r="I72" s="16"/>
      <c r="J72" s="16"/>
      <c r="AF72" s="65"/>
      <c r="AG72" s="65"/>
    </row>
    <row r="73" spans="4:33" ht="15" x14ac:dyDescent="0.25">
      <c r="D73" s="14"/>
      <c r="E73" s="14"/>
      <c r="F73" s="15"/>
      <c r="G73" s="15"/>
      <c r="H73" s="16"/>
      <c r="AF73" s="65"/>
      <c r="AG73" s="65"/>
    </row>
    <row r="74" spans="4:33" ht="15" x14ac:dyDescent="0.25">
      <c r="D74" s="14"/>
      <c r="E74" s="14"/>
      <c r="F74" s="15"/>
      <c r="G74" s="15"/>
      <c r="H74" s="16"/>
      <c r="AF74" s="65"/>
      <c r="AG74" s="65"/>
    </row>
    <row r="75" spans="4:33" ht="15" x14ac:dyDescent="0.25">
      <c r="D75" s="14"/>
      <c r="E75" s="14"/>
      <c r="F75" s="15"/>
      <c r="G75" s="15"/>
      <c r="H75" s="16"/>
      <c r="AF75" s="65"/>
      <c r="AG75" s="65"/>
    </row>
    <row r="76" spans="4:33" ht="15" x14ac:dyDescent="0.25">
      <c r="D76" s="14"/>
      <c r="E76" s="14"/>
      <c r="F76" s="15"/>
      <c r="G76" s="15"/>
      <c r="H76" s="16"/>
      <c r="AF76" s="65"/>
      <c r="AG76" s="65"/>
    </row>
    <row r="77" spans="4:33" ht="15" x14ac:dyDescent="0.25">
      <c r="D77" s="14"/>
      <c r="E77" s="14"/>
      <c r="F77" s="15"/>
      <c r="G77" s="15"/>
      <c r="H77" s="16"/>
      <c r="AF77" s="65"/>
      <c r="AG77" s="65"/>
    </row>
    <row r="78" spans="4:33" ht="15" x14ac:dyDescent="0.25">
      <c r="D78" s="14"/>
      <c r="E78" s="14"/>
      <c r="F78" s="15"/>
      <c r="G78" s="15"/>
      <c r="H78" s="16"/>
      <c r="AF78" s="65"/>
      <c r="AG78" s="65"/>
    </row>
    <row r="79" spans="4:33" ht="15" x14ac:dyDescent="0.25">
      <c r="D79" s="14"/>
      <c r="E79" s="14"/>
      <c r="F79" s="15"/>
      <c r="G79" s="15"/>
      <c r="H79" s="16"/>
      <c r="AF79" s="65"/>
      <c r="AG79" s="65"/>
    </row>
    <row r="80" spans="4:33" ht="15" x14ac:dyDescent="0.25">
      <c r="D80" s="14"/>
      <c r="E80" s="14"/>
      <c r="F80" s="15"/>
      <c r="G80" s="15"/>
      <c r="H80" s="16"/>
      <c r="AF80" s="65"/>
      <c r="AG80" s="65"/>
    </row>
    <row r="81" spans="4:33" ht="15" x14ac:dyDescent="0.25">
      <c r="D81" s="14"/>
      <c r="E81" s="14"/>
      <c r="F81" s="15"/>
      <c r="G81" s="15"/>
      <c r="H81" s="16"/>
      <c r="AF81" s="65"/>
      <c r="AG81" s="65"/>
    </row>
    <row r="82" spans="4:33" ht="15" x14ac:dyDescent="0.25">
      <c r="D82" s="14"/>
      <c r="E82" s="14"/>
      <c r="F82" s="15"/>
      <c r="G82" s="15"/>
      <c r="H82" s="16"/>
      <c r="AF82" s="65"/>
      <c r="AG82" s="65"/>
    </row>
    <row r="83" spans="4:33" ht="15" x14ac:dyDescent="0.25">
      <c r="D83" s="14"/>
      <c r="E83" s="14"/>
      <c r="F83" s="15"/>
      <c r="G83" s="15"/>
      <c r="H83" s="16"/>
      <c r="AF83" s="65"/>
      <c r="AG83" s="65"/>
    </row>
    <row r="84" spans="4:33" ht="15" x14ac:dyDescent="0.25">
      <c r="D84" s="14"/>
      <c r="E84" s="14"/>
      <c r="F84" s="15"/>
      <c r="G84" s="15"/>
      <c r="H84" s="16"/>
      <c r="AF84" s="65"/>
      <c r="AG84" s="65"/>
    </row>
    <row r="85" spans="4:33" ht="15" x14ac:dyDescent="0.25">
      <c r="D85" s="14"/>
      <c r="E85" s="14"/>
      <c r="F85" s="15"/>
      <c r="G85" s="15"/>
      <c r="H85" s="16"/>
      <c r="AF85" s="65"/>
      <c r="AG85" s="65"/>
    </row>
    <row r="86" spans="4:33" ht="15" x14ac:dyDescent="0.25">
      <c r="D86" s="14"/>
      <c r="E86" s="14"/>
      <c r="F86" s="15"/>
      <c r="G86" s="15"/>
      <c r="H86" s="16"/>
      <c r="AF86" s="65"/>
      <c r="AG86" s="65"/>
    </row>
    <row r="87" spans="4:33" ht="15" x14ac:dyDescent="0.25">
      <c r="D87" s="14"/>
      <c r="E87" s="14"/>
      <c r="F87" s="15"/>
      <c r="G87" s="15"/>
      <c r="H87" s="16"/>
      <c r="AF87" s="65"/>
      <c r="AG87" s="65"/>
    </row>
    <row r="88" spans="4:33" ht="15" x14ac:dyDescent="0.25">
      <c r="D88" s="14"/>
      <c r="E88" s="14"/>
      <c r="F88" s="15"/>
      <c r="G88" s="15"/>
      <c r="H88" s="16"/>
      <c r="AF88" s="65"/>
      <c r="AG88" s="65"/>
    </row>
    <row r="89" spans="4:33" ht="15" x14ac:dyDescent="0.25">
      <c r="D89" s="14"/>
      <c r="E89" s="14"/>
      <c r="F89" s="15"/>
      <c r="G89" s="15"/>
      <c r="H89" s="16"/>
      <c r="I89" s="16"/>
      <c r="J89" s="16"/>
      <c r="AF89" s="65"/>
      <c r="AG89" s="65"/>
    </row>
    <row r="90" spans="4:33" ht="15" x14ac:dyDescent="0.25">
      <c r="D90" s="14"/>
      <c r="E90" s="14"/>
      <c r="F90" s="15"/>
      <c r="H90" s="16"/>
      <c r="I90" s="16"/>
      <c r="J90" s="16"/>
      <c r="AF90" s="65"/>
      <c r="AG90" s="65"/>
    </row>
    <row r="91" spans="4:33" ht="15" x14ac:dyDescent="0.25">
      <c r="D91" s="14"/>
      <c r="E91" s="14"/>
      <c r="F91" s="15"/>
      <c r="H91" s="16"/>
      <c r="I91" s="16"/>
      <c r="J91" s="16"/>
      <c r="AF91" s="65"/>
      <c r="AG91" s="65"/>
    </row>
    <row r="92" spans="4:33" ht="15" x14ac:dyDescent="0.25">
      <c r="D92" s="14"/>
      <c r="E92" s="14"/>
      <c r="F92" s="15"/>
      <c r="H92" s="16"/>
      <c r="I92" s="16"/>
      <c r="J92" s="16"/>
      <c r="AF92" s="65"/>
      <c r="AG92" s="65"/>
    </row>
    <row r="93" spans="4:33" ht="15" x14ac:dyDescent="0.25">
      <c r="D93" s="14"/>
      <c r="E93" s="14"/>
      <c r="F93" s="15"/>
      <c r="H93" s="16"/>
      <c r="I93" s="16"/>
      <c r="J93" s="16"/>
      <c r="AF93" s="65"/>
      <c r="AG93" s="65"/>
    </row>
    <row r="94" spans="4:33" ht="15" x14ac:dyDescent="0.25">
      <c r="D94" s="14"/>
      <c r="E94" s="14"/>
      <c r="F94" s="15"/>
      <c r="H94" s="16"/>
      <c r="I94" s="16"/>
      <c r="J94" s="16"/>
      <c r="AF94" s="65"/>
      <c r="AG94" s="65"/>
    </row>
    <row r="95" spans="4:33" ht="15" x14ac:dyDescent="0.25">
      <c r="D95" s="14"/>
      <c r="E95" s="14"/>
      <c r="F95" s="15"/>
      <c r="H95" s="16"/>
      <c r="I95" s="16"/>
      <c r="J95" s="16"/>
      <c r="AF95" s="65"/>
      <c r="AG95" s="65"/>
    </row>
    <row r="96" spans="4:33" ht="15" x14ac:dyDescent="0.25">
      <c r="D96" s="14"/>
      <c r="E96" s="14"/>
      <c r="F96" s="15"/>
      <c r="H96" s="16"/>
      <c r="I96" s="16"/>
      <c r="J96" s="16"/>
      <c r="AF96" s="65"/>
      <c r="AG96" s="65"/>
    </row>
    <row r="97" spans="32:33" x14ac:dyDescent="0.2">
      <c r="AF97" s="65"/>
      <c r="AG97" s="65"/>
    </row>
  </sheetData>
  <mergeCells count="13">
    <mergeCell ref="A41:C41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topLeftCell="F1" zoomScaleNormal="100" workbookViewId="0">
      <selection activeCell="W13" sqref="W13"/>
    </sheetView>
  </sheetViews>
  <sheetFormatPr baseColWidth="10" defaultRowHeight="12.75" x14ac:dyDescent="0.2"/>
  <cols>
    <col min="1" max="1" width="9.7109375" style="51" customWidth="1"/>
    <col min="2" max="2" width="15.140625" style="51" customWidth="1"/>
    <col min="3" max="3" width="16.28515625" style="51" bestFit="1" customWidth="1"/>
    <col min="4" max="4" width="13" customWidth="1"/>
    <col min="5" max="5" width="14.7109375" customWidth="1"/>
    <col min="6" max="6" width="12.140625" customWidth="1"/>
    <col min="7" max="7" width="13.7109375" customWidth="1"/>
    <col min="8" max="8" width="11.7109375" bestFit="1" customWidth="1"/>
    <col min="9" max="9" width="14" bestFit="1" customWidth="1"/>
    <col min="10" max="10" width="12.140625" bestFit="1" customWidth="1"/>
    <col min="11" max="11" width="12.7109375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3.140625" bestFit="1" customWidth="1"/>
    <col min="18" max="19" width="11.7109375" bestFit="1" customWidth="1"/>
    <col min="20" max="20" width="11.7109375" customWidth="1"/>
    <col min="21" max="21" width="13" customWidth="1"/>
    <col min="22" max="22" width="11.7109375" customWidth="1"/>
    <col min="23" max="23" width="14" customWidth="1"/>
    <col min="24" max="24" width="11.7109375" bestFit="1" customWidth="1"/>
    <col min="25" max="25" width="14.140625" customWidth="1"/>
  </cols>
  <sheetData>
    <row r="1" spans="1:35" ht="18" x14ac:dyDescent="0.25">
      <c r="A1" s="338" t="str">
        <f>NACIONAL!A1</f>
        <v>BONO DE VACACIONES 2018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35" ht="18" x14ac:dyDescent="0.25">
      <c r="A2" s="338" t="str">
        <f>NACIONAL!A2</f>
        <v>Ley Nº 21.126 Artículo 25º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4" spans="1:35" ht="18" x14ac:dyDescent="0.25">
      <c r="A4" s="338" t="s">
        <v>727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1:35" ht="13.5" thickBot="1" x14ac:dyDescent="0.25"/>
    <row r="6" spans="1:35" ht="15.75" customHeight="1" thickBot="1" x14ac:dyDescent="0.25">
      <c r="A6" s="341" t="s">
        <v>0</v>
      </c>
      <c r="B6" s="352" t="s">
        <v>405</v>
      </c>
      <c r="C6" s="343" t="s">
        <v>1</v>
      </c>
      <c r="D6" s="335" t="s">
        <v>2</v>
      </c>
      <c r="E6" s="336"/>
      <c r="F6" s="336"/>
      <c r="G6" s="337"/>
      <c r="H6" s="335" t="s">
        <v>3</v>
      </c>
      <c r="I6" s="336"/>
      <c r="J6" s="336"/>
      <c r="K6" s="337"/>
      <c r="L6" s="335" t="s">
        <v>4</v>
      </c>
      <c r="M6" s="336"/>
      <c r="N6" s="336"/>
      <c r="O6" s="337"/>
      <c r="P6" s="335" t="s">
        <v>5</v>
      </c>
      <c r="Q6" s="336"/>
      <c r="R6" s="336"/>
      <c r="S6" s="337"/>
      <c r="T6" s="345" t="s">
        <v>733</v>
      </c>
      <c r="U6" s="346"/>
      <c r="V6" s="346"/>
      <c r="W6" s="347"/>
      <c r="X6" s="339" t="s">
        <v>355</v>
      </c>
      <c r="Y6" s="340"/>
    </row>
    <row r="7" spans="1:35" s="65" customFormat="1" ht="99.75" customHeight="1" thickBot="1" x14ac:dyDescent="0.25">
      <c r="A7" s="342"/>
      <c r="B7" s="353"/>
      <c r="C7" s="344"/>
      <c r="D7" s="167" t="str">
        <f>NACIONAL!C7</f>
        <v>Pers. Remun Liq. &lt;= a $ 752.209 Noviembre</v>
      </c>
      <c r="E7" s="168" t="str">
        <f>NACIONAL!D7</f>
        <v>Monto Bono Vacaciones $ 119.000</v>
      </c>
      <c r="F7" s="168" t="str">
        <f>NACIONAL!E7</f>
        <v>Pers. Remun Liq. &gt; a $ 752.209 y Rem Bruta &lt;= $ 2.490.923</v>
      </c>
      <c r="G7" s="169" t="str">
        <f>NACIONAL!F7</f>
        <v>Monto Bono Vacaciones $ 83.000</v>
      </c>
      <c r="H7" s="167" t="str">
        <f>NACIONAL!G7</f>
        <v>Pers. Remun Liq. &lt;= a $ 752.209 Noviembre</v>
      </c>
      <c r="I7" s="168" t="str">
        <f>NACIONAL!H7</f>
        <v>Monto Bono Vacaciones $ 119.000</v>
      </c>
      <c r="J7" s="168" t="str">
        <f>NACIONAL!I7</f>
        <v>Pers. Remun Liq. &gt; a $ 752.209 y Rem Bruta &lt;= $ 2.490.923</v>
      </c>
      <c r="K7" s="169" t="str">
        <f>NACIONAL!J7</f>
        <v>Monto Bono Vacaciones $ 83.000</v>
      </c>
      <c r="L7" s="167" t="str">
        <f>NACIONAL!K7</f>
        <v>Pers. Remun Liq. &lt;= a $ 752.209 Noviembre</v>
      </c>
      <c r="M7" s="168" t="str">
        <f>NACIONAL!L7</f>
        <v>Monto Bono Vacaciones $ 119.000</v>
      </c>
      <c r="N7" s="168" t="str">
        <f>NACIONAL!M7</f>
        <v>Pers. Remun Liq. &gt; a $ 752.209 y Rem Bruta &lt;= $ 2.490.923</v>
      </c>
      <c r="O7" s="169" t="str">
        <f>NACIONAL!N7</f>
        <v>Monto Bono Vacaciones $ 83.000</v>
      </c>
      <c r="P7" s="167" t="str">
        <f>NACIONAL!O7</f>
        <v>Pers. Remun Liq. &lt;= a $ 752.209 Noviembre</v>
      </c>
      <c r="Q7" s="168" t="str">
        <f>NACIONAL!P7</f>
        <v>Monto Bono Vacaciones $ 119.000</v>
      </c>
      <c r="R7" s="168" t="str">
        <f>NACIONAL!Q7</f>
        <v>Pers. Remun Liq. &gt; a $ 752.209 y Rem Bruta &lt;= $ 2.490.923</v>
      </c>
      <c r="S7" s="169" t="str">
        <f>NACIONAL!R7</f>
        <v>Monto Bono Vacaciones $ 83.000</v>
      </c>
      <c r="T7" s="169" t="str">
        <f>NACIONAL!S7</f>
        <v>Pers. Remun Liq. &lt;= a $ 752.209 Noviembre</v>
      </c>
      <c r="U7" s="169" t="str">
        <f>NACIONAL!T7</f>
        <v>Monto Bono Vacaciones $ 119.000</v>
      </c>
      <c r="V7" s="169" t="str">
        <f>NACIONAL!U7</f>
        <v>Pers. Remun Liq. &gt; a $ 752.209 y Rem Bruta &lt;= $ 2.490.923</v>
      </c>
      <c r="W7" s="169" t="str">
        <f>NACIONAL!V7</f>
        <v>Monto Bono Vacaciones $ 83.000</v>
      </c>
      <c r="X7" s="56" t="s">
        <v>6</v>
      </c>
      <c r="Y7" s="57" t="s">
        <v>368</v>
      </c>
    </row>
    <row r="8" spans="1:35" s="65" customFormat="1" x14ac:dyDescent="0.2">
      <c r="A8" s="58">
        <v>9101</v>
      </c>
      <c r="B8" s="229" t="s">
        <v>621</v>
      </c>
      <c r="C8" s="118" t="s">
        <v>208</v>
      </c>
      <c r="D8" s="149">
        <v>581</v>
      </c>
      <c r="E8" s="94">
        <f>D8*$G$43</f>
        <v>69139000</v>
      </c>
      <c r="F8" s="149">
        <v>444</v>
      </c>
      <c r="G8" s="95">
        <f>F8*$G$44</f>
        <v>36852000</v>
      </c>
      <c r="H8" s="150">
        <v>193</v>
      </c>
      <c r="I8" s="94">
        <f>H8*$G$43</f>
        <v>22967000</v>
      </c>
      <c r="J8" s="150">
        <v>158</v>
      </c>
      <c r="K8" s="95">
        <f>J8*$G$44</f>
        <v>13114000</v>
      </c>
      <c r="L8" s="151"/>
      <c r="M8" s="94">
        <f>L8*$G$43</f>
        <v>0</v>
      </c>
      <c r="N8" s="151"/>
      <c r="O8" s="95">
        <f>N8*$G$44</f>
        <v>0</v>
      </c>
      <c r="P8" s="150">
        <v>93</v>
      </c>
      <c r="Q8" s="94">
        <f>P8*$G$43</f>
        <v>11067000</v>
      </c>
      <c r="R8" s="150">
        <v>17</v>
      </c>
      <c r="S8" s="92">
        <f>R8*$G$44</f>
        <v>1411000</v>
      </c>
      <c r="T8" s="274"/>
      <c r="U8" s="275">
        <f>T8*$G$43</f>
        <v>0</v>
      </c>
      <c r="V8" s="275"/>
      <c r="W8" s="276">
        <f>V8*$G$44</f>
        <v>0</v>
      </c>
      <c r="X8" s="47">
        <f>D8+F8+H8+J8+L8+N8+P8+R8+T8+V8</f>
        <v>1486</v>
      </c>
      <c r="Y8" s="31">
        <f>E8+G8+I8+K8+M8+O8+Q8+S8+U8+W8</f>
        <v>154550000</v>
      </c>
      <c r="Z8" s="73"/>
      <c r="AG8" s="73"/>
      <c r="AH8" s="73"/>
      <c r="AI8" s="73"/>
    </row>
    <row r="9" spans="1:35" s="65" customFormat="1" x14ac:dyDescent="0.2">
      <c r="A9" s="60">
        <v>9102</v>
      </c>
      <c r="B9" s="230" t="s">
        <v>626</v>
      </c>
      <c r="C9" s="77" t="s">
        <v>209</v>
      </c>
      <c r="D9" s="85">
        <v>149</v>
      </c>
      <c r="E9" s="90">
        <f>D9*$G$43</f>
        <v>17731000</v>
      </c>
      <c r="F9" s="85">
        <v>199</v>
      </c>
      <c r="G9" s="44">
        <f>F9*$G$44</f>
        <v>16517000</v>
      </c>
      <c r="H9" s="91">
        <v>5</v>
      </c>
      <c r="I9" s="90">
        <f>H9*$G$43</f>
        <v>595000</v>
      </c>
      <c r="J9" s="91">
        <v>16</v>
      </c>
      <c r="K9" s="44">
        <f>J9*$G$44</f>
        <v>1328000</v>
      </c>
      <c r="L9" s="86"/>
      <c r="M9" s="90">
        <f>L9*$G$43</f>
        <v>0</v>
      </c>
      <c r="N9" s="86"/>
      <c r="O9" s="44">
        <f>N9*$G$44</f>
        <v>0</v>
      </c>
      <c r="P9" s="86">
        <v>45</v>
      </c>
      <c r="Q9" s="90">
        <f>P9*$G$43</f>
        <v>5355000</v>
      </c>
      <c r="R9" s="86">
        <v>13</v>
      </c>
      <c r="S9" s="102">
        <f>R9*$G$44</f>
        <v>1079000</v>
      </c>
      <c r="T9" s="268">
        <v>53</v>
      </c>
      <c r="U9" s="87">
        <f>T9*$G$43</f>
        <v>6307000</v>
      </c>
      <c r="V9" s="87">
        <v>31</v>
      </c>
      <c r="W9" s="269">
        <f>V9*$G$44</f>
        <v>2573000</v>
      </c>
      <c r="X9" s="47">
        <f t="shared" ref="X9:X39" si="0">D9+F9+H9+J9+L9+N9+P9+R9+T9+V9</f>
        <v>511</v>
      </c>
      <c r="Y9" s="31">
        <f t="shared" ref="Y9:Y39" si="1">E9+G9+I9+K9+M9+O9+Q9+S9+U9+W9</f>
        <v>51485000</v>
      </c>
      <c r="Z9" s="73"/>
      <c r="AG9" s="73"/>
      <c r="AH9" s="73"/>
      <c r="AI9" s="73"/>
    </row>
    <row r="10" spans="1:35" s="65" customFormat="1" x14ac:dyDescent="0.2">
      <c r="A10" s="60">
        <v>9103</v>
      </c>
      <c r="B10" s="230" t="s">
        <v>625</v>
      </c>
      <c r="C10" s="77" t="s">
        <v>210</v>
      </c>
      <c r="D10" s="85">
        <v>118</v>
      </c>
      <c r="E10" s="90">
        <f t="shared" ref="E10:E39" si="2">D10*$G$43</f>
        <v>14042000</v>
      </c>
      <c r="F10" s="85">
        <v>94</v>
      </c>
      <c r="G10" s="44">
        <f t="shared" ref="G10:G39" si="3">F10*$G$44</f>
        <v>7802000</v>
      </c>
      <c r="H10" s="91">
        <v>28</v>
      </c>
      <c r="I10" s="90">
        <f t="shared" ref="I10:I39" si="4">H10*$G$43</f>
        <v>3332000</v>
      </c>
      <c r="J10" s="91">
        <v>24</v>
      </c>
      <c r="K10" s="44">
        <f t="shared" ref="K10:K39" si="5">J10*$G$44</f>
        <v>1992000</v>
      </c>
      <c r="L10" s="86"/>
      <c r="M10" s="90">
        <f t="shared" ref="M10:M39" si="6">L10*$G$43</f>
        <v>0</v>
      </c>
      <c r="N10" s="86"/>
      <c r="O10" s="44">
        <f t="shared" ref="O10:O39" si="7">N10*$G$44</f>
        <v>0</v>
      </c>
      <c r="P10" s="86">
        <v>30</v>
      </c>
      <c r="Q10" s="90">
        <f t="shared" ref="Q10:Q39" si="8">P10*$G$43</f>
        <v>3570000</v>
      </c>
      <c r="R10" s="86">
        <v>9</v>
      </c>
      <c r="S10" s="102">
        <f t="shared" ref="S10:S39" si="9">R10*$G$44</f>
        <v>747000</v>
      </c>
      <c r="T10" s="268">
        <v>36</v>
      </c>
      <c r="U10" s="87">
        <f t="shared" ref="U10:U39" si="10">T10*$G$43</f>
        <v>4284000</v>
      </c>
      <c r="V10" s="87">
        <v>16</v>
      </c>
      <c r="W10" s="269">
        <f t="shared" ref="W10:W39" si="11">V10*$G$44</f>
        <v>1328000</v>
      </c>
      <c r="X10" s="47">
        <f t="shared" si="0"/>
        <v>355</v>
      </c>
      <c r="Y10" s="31">
        <f t="shared" si="1"/>
        <v>37097000</v>
      </c>
      <c r="Z10" s="73"/>
      <c r="AG10" s="73"/>
      <c r="AH10" s="73"/>
      <c r="AI10" s="73"/>
    </row>
    <row r="11" spans="1:35" s="65" customFormat="1" x14ac:dyDescent="0.2">
      <c r="A11" s="60">
        <v>9104</v>
      </c>
      <c r="B11" s="230" t="s">
        <v>627</v>
      </c>
      <c r="C11" s="61" t="s">
        <v>211</v>
      </c>
      <c r="D11" s="85">
        <v>142</v>
      </c>
      <c r="E11" s="90">
        <f t="shared" si="2"/>
        <v>16898000</v>
      </c>
      <c r="F11" s="85">
        <v>96</v>
      </c>
      <c r="G11" s="44">
        <f t="shared" si="3"/>
        <v>7968000</v>
      </c>
      <c r="H11" s="91">
        <v>26</v>
      </c>
      <c r="I11" s="90">
        <f t="shared" si="4"/>
        <v>3094000</v>
      </c>
      <c r="J11" s="91">
        <v>23</v>
      </c>
      <c r="K11" s="44">
        <f t="shared" si="5"/>
        <v>1909000</v>
      </c>
      <c r="L11" s="86"/>
      <c r="M11" s="90">
        <f t="shared" si="6"/>
        <v>0</v>
      </c>
      <c r="N11" s="86"/>
      <c r="O11" s="44">
        <f t="shared" si="7"/>
        <v>0</v>
      </c>
      <c r="P11" s="86">
        <v>23</v>
      </c>
      <c r="Q11" s="90">
        <f t="shared" si="8"/>
        <v>2737000</v>
      </c>
      <c r="R11" s="86">
        <v>7</v>
      </c>
      <c r="S11" s="102">
        <f t="shared" si="9"/>
        <v>581000</v>
      </c>
      <c r="T11" s="268">
        <v>29</v>
      </c>
      <c r="U11" s="87">
        <f t="shared" si="10"/>
        <v>3451000</v>
      </c>
      <c r="V11" s="87">
        <v>16</v>
      </c>
      <c r="W11" s="269">
        <f t="shared" si="11"/>
        <v>1328000</v>
      </c>
      <c r="X11" s="47">
        <f t="shared" si="0"/>
        <v>362</v>
      </c>
      <c r="Y11" s="31">
        <f t="shared" si="1"/>
        <v>37966000</v>
      </c>
      <c r="Z11" s="73"/>
      <c r="AG11" s="73"/>
      <c r="AH11" s="73"/>
      <c r="AI11" s="73"/>
    </row>
    <row r="12" spans="1:35" s="65" customFormat="1" x14ac:dyDescent="0.2">
      <c r="A12" s="60">
        <v>9105</v>
      </c>
      <c r="B12" s="230" t="s">
        <v>601</v>
      </c>
      <c r="C12" s="61" t="s">
        <v>212</v>
      </c>
      <c r="D12" s="85">
        <v>307</v>
      </c>
      <c r="E12" s="90">
        <f t="shared" si="2"/>
        <v>36533000</v>
      </c>
      <c r="F12" s="85">
        <v>298</v>
      </c>
      <c r="G12" s="44">
        <f t="shared" si="3"/>
        <v>24734000</v>
      </c>
      <c r="H12" s="91">
        <v>17</v>
      </c>
      <c r="I12" s="90">
        <f t="shared" si="4"/>
        <v>2023000</v>
      </c>
      <c r="J12" s="91">
        <v>33</v>
      </c>
      <c r="K12" s="44">
        <f t="shared" si="5"/>
        <v>2739000</v>
      </c>
      <c r="L12" s="86"/>
      <c r="M12" s="90">
        <f t="shared" si="6"/>
        <v>0</v>
      </c>
      <c r="N12" s="86"/>
      <c r="O12" s="44">
        <f t="shared" si="7"/>
        <v>0</v>
      </c>
      <c r="P12" s="86">
        <v>50</v>
      </c>
      <c r="Q12" s="90">
        <f t="shared" si="8"/>
        <v>5950000</v>
      </c>
      <c r="R12" s="86">
        <v>13</v>
      </c>
      <c r="S12" s="102">
        <f t="shared" si="9"/>
        <v>1079000</v>
      </c>
      <c r="T12" s="268">
        <v>42</v>
      </c>
      <c r="U12" s="87">
        <f t="shared" si="10"/>
        <v>4998000</v>
      </c>
      <c r="V12" s="87">
        <v>23</v>
      </c>
      <c r="W12" s="269">
        <f t="shared" si="11"/>
        <v>1909000</v>
      </c>
      <c r="X12" s="47">
        <f t="shared" si="0"/>
        <v>783</v>
      </c>
      <c r="Y12" s="31">
        <f t="shared" si="1"/>
        <v>79965000</v>
      </c>
      <c r="Z12" s="73"/>
      <c r="AG12" s="73"/>
      <c r="AH12" s="73"/>
      <c r="AI12" s="73"/>
    </row>
    <row r="13" spans="1:35" s="65" customFormat="1" x14ac:dyDescent="0.2">
      <c r="A13" s="60">
        <v>9106</v>
      </c>
      <c r="B13" s="230" t="s">
        <v>623</v>
      </c>
      <c r="C13" s="61" t="s">
        <v>213</v>
      </c>
      <c r="D13" s="85">
        <v>98</v>
      </c>
      <c r="E13" s="90">
        <f t="shared" si="2"/>
        <v>11662000</v>
      </c>
      <c r="F13" s="85">
        <v>117</v>
      </c>
      <c r="G13" s="44">
        <f t="shared" si="3"/>
        <v>9711000</v>
      </c>
      <c r="H13" s="91">
        <v>24</v>
      </c>
      <c r="I13" s="90">
        <f t="shared" si="4"/>
        <v>2856000</v>
      </c>
      <c r="J13" s="91">
        <v>30</v>
      </c>
      <c r="K13" s="44">
        <f t="shared" si="5"/>
        <v>2490000</v>
      </c>
      <c r="L13" s="86"/>
      <c r="M13" s="90">
        <f t="shared" si="6"/>
        <v>0</v>
      </c>
      <c r="N13" s="86"/>
      <c r="O13" s="44">
        <f t="shared" si="7"/>
        <v>0</v>
      </c>
      <c r="P13" s="86">
        <v>43</v>
      </c>
      <c r="Q13" s="90">
        <f t="shared" si="8"/>
        <v>5117000</v>
      </c>
      <c r="R13" s="86">
        <v>5</v>
      </c>
      <c r="S13" s="102">
        <f t="shared" si="9"/>
        <v>415000</v>
      </c>
      <c r="T13" s="268">
        <v>32</v>
      </c>
      <c r="U13" s="87">
        <f t="shared" si="10"/>
        <v>3808000</v>
      </c>
      <c r="V13" s="87">
        <v>15</v>
      </c>
      <c r="W13" s="269">
        <f t="shared" si="11"/>
        <v>1245000</v>
      </c>
      <c r="X13" s="47">
        <f t="shared" si="0"/>
        <v>364</v>
      </c>
      <c r="Y13" s="31">
        <f t="shared" si="1"/>
        <v>37304000</v>
      </c>
      <c r="Z13" s="73"/>
      <c r="AG13" s="73"/>
      <c r="AH13" s="73"/>
      <c r="AI13" s="73"/>
    </row>
    <row r="14" spans="1:35" s="65" customFormat="1" x14ac:dyDescent="0.2">
      <c r="A14" s="60">
        <v>9107</v>
      </c>
      <c r="B14" s="230" t="s">
        <v>522</v>
      </c>
      <c r="C14" s="61" t="s">
        <v>214</v>
      </c>
      <c r="D14" s="85">
        <v>246</v>
      </c>
      <c r="E14" s="90">
        <f t="shared" si="2"/>
        <v>29274000</v>
      </c>
      <c r="F14" s="85">
        <v>180</v>
      </c>
      <c r="G14" s="44">
        <f t="shared" si="3"/>
        <v>14940000</v>
      </c>
      <c r="H14" s="91">
        <v>15</v>
      </c>
      <c r="I14" s="90">
        <f t="shared" si="4"/>
        <v>1785000</v>
      </c>
      <c r="J14" s="91">
        <v>15</v>
      </c>
      <c r="K14" s="44">
        <f t="shared" si="5"/>
        <v>1245000</v>
      </c>
      <c r="L14" s="91">
        <v>72</v>
      </c>
      <c r="M14" s="90">
        <f t="shared" si="6"/>
        <v>8568000</v>
      </c>
      <c r="N14" s="91">
        <v>1</v>
      </c>
      <c r="O14" s="44">
        <f t="shared" si="7"/>
        <v>83000</v>
      </c>
      <c r="P14" s="86">
        <v>52</v>
      </c>
      <c r="Q14" s="90">
        <f t="shared" si="8"/>
        <v>6188000</v>
      </c>
      <c r="R14" s="86">
        <v>8</v>
      </c>
      <c r="S14" s="102">
        <f t="shared" si="9"/>
        <v>664000</v>
      </c>
      <c r="T14" s="268">
        <v>40</v>
      </c>
      <c r="U14" s="87">
        <f t="shared" si="10"/>
        <v>4760000</v>
      </c>
      <c r="V14" s="87">
        <v>32</v>
      </c>
      <c r="W14" s="269">
        <f t="shared" si="11"/>
        <v>2656000</v>
      </c>
      <c r="X14" s="47">
        <f t="shared" si="0"/>
        <v>661</v>
      </c>
      <c r="Y14" s="31">
        <f t="shared" si="1"/>
        <v>70163000</v>
      </c>
      <c r="Z14" s="73"/>
      <c r="AG14" s="73"/>
      <c r="AH14" s="73"/>
      <c r="AI14" s="73"/>
    </row>
    <row r="15" spans="1:35" s="65" customFormat="1" x14ac:dyDescent="0.2">
      <c r="A15" s="60">
        <v>9108</v>
      </c>
      <c r="B15" s="230" t="s">
        <v>493</v>
      </c>
      <c r="C15" s="61" t="s">
        <v>215</v>
      </c>
      <c r="D15" s="85">
        <v>148</v>
      </c>
      <c r="E15" s="90">
        <f t="shared" si="2"/>
        <v>17612000</v>
      </c>
      <c r="F15" s="85">
        <v>121</v>
      </c>
      <c r="G15" s="44">
        <f t="shared" si="3"/>
        <v>10043000</v>
      </c>
      <c r="H15" s="91">
        <v>46</v>
      </c>
      <c r="I15" s="90">
        <f t="shared" si="4"/>
        <v>5474000</v>
      </c>
      <c r="J15" s="91">
        <v>35</v>
      </c>
      <c r="K15" s="44">
        <f t="shared" si="5"/>
        <v>2905000</v>
      </c>
      <c r="L15" s="86"/>
      <c r="M15" s="90">
        <f t="shared" si="6"/>
        <v>0</v>
      </c>
      <c r="N15" s="86"/>
      <c r="O15" s="44">
        <f t="shared" si="7"/>
        <v>0</v>
      </c>
      <c r="P15" s="86">
        <v>23</v>
      </c>
      <c r="Q15" s="90">
        <f t="shared" si="8"/>
        <v>2737000</v>
      </c>
      <c r="R15" s="86">
        <v>4</v>
      </c>
      <c r="S15" s="102">
        <f t="shared" si="9"/>
        <v>332000</v>
      </c>
      <c r="T15" s="268">
        <v>23</v>
      </c>
      <c r="U15" s="87">
        <f t="shared" si="10"/>
        <v>2737000</v>
      </c>
      <c r="V15" s="87">
        <v>23</v>
      </c>
      <c r="W15" s="269">
        <f t="shared" si="11"/>
        <v>1909000</v>
      </c>
      <c r="X15" s="47">
        <f t="shared" si="0"/>
        <v>423</v>
      </c>
      <c r="Y15" s="31">
        <f t="shared" si="1"/>
        <v>43749000</v>
      </c>
      <c r="Z15" s="73"/>
      <c r="AG15" s="73"/>
      <c r="AH15" s="73"/>
      <c r="AI15" s="73"/>
    </row>
    <row r="16" spans="1:35" s="65" customFormat="1" x14ac:dyDescent="0.2">
      <c r="A16" s="60">
        <v>9109</v>
      </c>
      <c r="B16" s="230" t="s">
        <v>628</v>
      </c>
      <c r="C16" s="61" t="s">
        <v>216</v>
      </c>
      <c r="D16" s="85">
        <v>350</v>
      </c>
      <c r="E16" s="90">
        <f t="shared" si="2"/>
        <v>41650000</v>
      </c>
      <c r="F16" s="85">
        <v>316</v>
      </c>
      <c r="G16" s="44">
        <f t="shared" si="3"/>
        <v>26228000</v>
      </c>
      <c r="H16" s="91">
        <v>106</v>
      </c>
      <c r="I16" s="90">
        <f t="shared" si="4"/>
        <v>12614000</v>
      </c>
      <c r="J16" s="91">
        <v>92</v>
      </c>
      <c r="K16" s="44">
        <f t="shared" si="5"/>
        <v>7636000</v>
      </c>
      <c r="L16" s="91">
        <v>9</v>
      </c>
      <c r="M16" s="90">
        <f t="shared" si="6"/>
        <v>1071000</v>
      </c>
      <c r="N16" s="91">
        <v>0</v>
      </c>
      <c r="O16" s="44">
        <f t="shared" si="7"/>
        <v>0</v>
      </c>
      <c r="P16" s="86">
        <v>92</v>
      </c>
      <c r="Q16" s="90">
        <f t="shared" si="8"/>
        <v>10948000</v>
      </c>
      <c r="R16" s="86">
        <v>2</v>
      </c>
      <c r="S16" s="102">
        <f t="shared" si="9"/>
        <v>166000</v>
      </c>
      <c r="T16" s="268">
        <v>82</v>
      </c>
      <c r="U16" s="87">
        <f t="shared" si="10"/>
        <v>9758000</v>
      </c>
      <c r="V16" s="87">
        <v>27</v>
      </c>
      <c r="W16" s="269">
        <f t="shared" si="11"/>
        <v>2241000</v>
      </c>
      <c r="X16" s="47">
        <f t="shared" si="0"/>
        <v>1076</v>
      </c>
      <c r="Y16" s="31">
        <f t="shared" si="1"/>
        <v>112312000</v>
      </c>
      <c r="Z16" s="73"/>
      <c r="AG16" s="73"/>
      <c r="AH16" s="73"/>
      <c r="AI16" s="73"/>
    </row>
    <row r="17" spans="1:35" s="65" customFormat="1" x14ac:dyDescent="0.2">
      <c r="A17" s="60">
        <v>9110</v>
      </c>
      <c r="B17" s="230" t="s">
        <v>622</v>
      </c>
      <c r="C17" s="61" t="s">
        <v>217</v>
      </c>
      <c r="D17" s="85">
        <v>176</v>
      </c>
      <c r="E17" s="90">
        <f t="shared" si="2"/>
        <v>20944000</v>
      </c>
      <c r="F17" s="85">
        <v>237</v>
      </c>
      <c r="G17" s="44">
        <f t="shared" si="3"/>
        <v>19671000</v>
      </c>
      <c r="H17" s="91">
        <v>10</v>
      </c>
      <c r="I17" s="90">
        <f t="shared" si="4"/>
        <v>1190000</v>
      </c>
      <c r="J17" s="91">
        <v>8</v>
      </c>
      <c r="K17" s="44">
        <f t="shared" si="5"/>
        <v>664000</v>
      </c>
      <c r="L17" s="86"/>
      <c r="M17" s="90">
        <f t="shared" si="6"/>
        <v>0</v>
      </c>
      <c r="N17" s="86"/>
      <c r="O17" s="44">
        <f t="shared" si="7"/>
        <v>0</v>
      </c>
      <c r="P17" s="86">
        <v>36</v>
      </c>
      <c r="Q17" s="90">
        <f t="shared" si="8"/>
        <v>4284000</v>
      </c>
      <c r="R17" s="86">
        <v>9</v>
      </c>
      <c r="S17" s="102">
        <f t="shared" si="9"/>
        <v>747000</v>
      </c>
      <c r="T17" s="268">
        <v>39</v>
      </c>
      <c r="U17" s="87">
        <f t="shared" si="10"/>
        <v>4641000</v>
      </c>
      <c r="V17" s="87">
        <v>19</v>
      </c>
      <c r="W17" s="269">
        <f t="shared" si="11"/>
        <v>1577000</v>
      </c>
      <c r="X17" s="47">
        <f t="shared" si="0"/>
        <v>534</v>
      </c>
      <c r="Y17" s="31">
        <f t="shared" si="1"/>
        <v>53718000</v>
      </c>
      <c r="Z17" s="73"/>
      <c r="AG17" s="73"/>
      <c r="AH17" s="73"/>
      <c r="AI17" s="73"/>
    </row>
    <row r="18" spans="1:35" s="65" customFormat="1" x14ac:dyDescent="0.2">
      <c r="A18" s="60">
        <v>9111</v>
      </c>
      <c r="B18" s="230" t="s">
        <v>624</v>
      </c>
      <c r="C18" s="61" t="s">
        <v>218</v>
      </c>
      <c r="D18" s="85">
        <v>175</v>
      </c>
      <c r="E18" s="90">
        <f t="shared" si="2"/>
        <v>20825000</v>
      </c>
      <c r="F18" s="85">
        <v>188</v>
      </c>
      <c r="G18" s="44">
        <f t="shared" si="3"/>
        <v>15604000</v>
      </c>
      <c r="H18" s="91">
        <v>21</v>
      </c>
      <c r="I18" s="90">
        <f t="shared" si="4"/>
        <v>2499000</v>
      </c>
      <c r="J18" s="91">
        <v>28</v>
      </c>
      <c r="K18" s="44">
        <f t="shared" si="5"/>
        <v>2324000</v>
      </c>
      <c r="L18" s="86"/>
      <c r="M18" s="90">
        <f t="shared" si="6"/>
        <v>0</v>
      </c>
      <c r="N18" s="86"/>
      <c r="O18" s="44">
        <f t="shared" si="7"/>
        <v>0</v>
      </c>
      <c r="P18" s="86">
        <v>10</v>
      </c>
      <c r="Q18" s="90">
        <f t="shared" si="8"/>
        <v>1190000</v>
      </c>
      <c r="R18" s="86">
        <v>3</v>
      </c>
      <c r="S18" s="102">
        <f t="shared" si="9"/>
        <v>249000</v>
      </c>
      <c r="T18" s="268"/>
      <c r="U18" s="87">
        <f t="shared" si="10"/>
        <v>0</v>
      </c>
      <c r="V18" s="87"/>
      <c r="W18" s="269">
        <f t="shared" si="11"/>
        <v>0</v>
      </c>
      <c r="X18" s="47">
        <f t="shared" si="0"/>
        <v>425</v>
      </c>
      <c r="Y18" s="31">
        <f t="shared" si="1"/>
        <v>42691000</v>
      </c>
      <c r="Z18" s="73"/>
      <c r="AG18" s="73"/>
      <c r="AH18" s="73"/>
      <c r="AI18" s="73"/>
    </row>
    <row r="19" spans="1:35" s="65" customFormat="1" x14ac:dyDescent="0.2">
      <c r="A19" s="60">
        <v>9201</v>
      </c>
      <c r="B19" s="230" t="s">
        <v>600</v>
      </c>
      <c r="C19" s="61" t="s">
        <v>219</v>
      </c>
      <c r="D19" s="85">
        <v>1380</v>
      </c>
      <c r="E19" s="90">
        <f t="shared" si="2"/>
        <v>164220000</v>
      </c>
      <c r="F19" s="85">
        <v>994</v>
      </c>
      <c r="G19" s="44">
        <f t="shared" si="3"/>
        <v>82502000</v>
      </c>
      <c r="H19" s="91">
        <v>663</v>
      </c>
      <c r="I19" s="90">
        <f t="shared" si="4"/>
        <v>78897000</v>
      </c>
      <c r="J19" s="91">
        <v>353</v>
      </c>
      <c r="K19" s="44">
        <f t="shared" si="5"/>
        <v>29299000</v>
      </c>
      <c r="L19" s="91">
        <v>24</v>
      </c>
      <c r="M19" s="90">
        <f t="shared" si="6"/>
        <v>2856000</v>
      </c>
      <c r="N19" s="91">
        <v>1</v>
      </c>
      <c r="O19" s="44">
        <f t="shared" si="7"/>
        <v>83000</v>
      </c>
      <c r="P19" s="91">
        <v>291</v>
      </c>
      <c r="Q19" s="90">
        <f t="shared" si="8"/>
        <v>34629000</v>
      </c>
      <c r="R19" s="91">
        <v>88</v>
      </c>
      <c r="S19" s="102">
        <f t="shared" si="9"/>
        <v>7304000</v>
      </c>
      <c r="T19" s="268">
        <v>429</v>
      </c>
      <c r="U19" s="87">
        <f t="shared" si="10"/>
        <v>51051000</v>
      </c>
      <c r="V19" s="87">
        <v>156</v>
      </c>
      <c r="W19" s="269">
        <f t="shared" si="11"/>
        <v>12948000</v>
      </c>
      <c r="X19" s="47">
        <f t="shared" si="0"/>
        <v>4379</v>
      </c>
      <c r="Y19" s="31">
        <f t="shared" si="1"/>
        <v>463789000</v>
      </c>
      <c r="Z19" s="73"/>
      <c r="AG19" s="73"/>
      <c r="AH19" s="73"/>
      <c r="AI19" s="73"/>
    </row>
    <row r="20" spans="1:35" s="65" customFormat="1" x14ac:dyDescent="0.2">
      <c r="A20" s="60">
        <v>9202</v>
      </c>
      <c r="B20" s="230" t="s">
        <v>618</v>
      </c>
      <c r="C20" s="61" t="s">
        <v>220</v>
      </c>
      <c r="D20" s="85">
        <v>158</v>
      </c>
      <c r="E20" s="90">
        <f t="shared" si="2"/>
        <v>18802000</v>
      </c>
      <c r="F20" s="85">
        <v>175</v>
      </c>
      <c r="G20" s="44">
        <f t="shared" si="3"/>
        <v>14525000</v>
      </c>
      <c r="H20" s="91">
        <v>58</v>
      </c>
      <c r="I20" s="90">
        <f t="shared" si="4"/>
        <v>6902000</v>
      </c>
      <c r="J20" s="91">
        <v>81</v>
      </c>
      <c r="K20" s="44">
        <f t="shared" si="5"/>
        <v>6723000</v>
      </c>
      <c r="L20" s="86"/>
      <c r="M20" s="90">
        <f t="shared" si="6"/>
        <v>0</v>
      </c>
      <c r="N20" s="86"/>
      <c r="O20" s="44">
        <f t="shared" si="7"/>
        <v>0</v>
      </c>
      <c r="P20" s="86">
        <v>54</v>
      </c>
      <c r="Q20" s="90">
        <f t="shared" si="8"/>
        <v>6426000</v>
      </c>
      <c r="R20" s="86">
        <v>15</v>
      </c>
      <c r="S20" s="102">
        <f t="shared" si="9"/>
        <v>1245000</v>
      </c>
      <c r="T20" s="268">
        <v>43</v>
      </c>
      <c r="U20" s="87">
        <f t="shared" si="10"/>
        <v>5117000</v>
      </c>
      <c r="V20" s="87">
        <v>24</v>
      </c>
      <c r="W20" s="269">
        <f t="shared" si="11"/>
        <v>1992000</v>
      </c>
      <c r="X20" s="47">
        <f t="shared" si="0"/>
        <v>608</v>
      </c>
      <c r="Y20" s="31">
        <f t="shared" si="1"/>
        <v>61732000</v>
      </c>
      <c r="Z20" s="73"/>
      <c r="AG20" s="73"/>
      <c r="AH20" s="73"/>
      <c r="AI20" s="73"/>
    </row>
    <row r="21" spans="1:35" s="65" customFormat="1" x14ac:dyDescent="0.2">
      <c r="A21" s="60">
        <v>9203</v>
      </c>
      <c r="B21" s="230" t="s">
        <v>489</v>
      </c>
      <c r="C21" s="61" t="s">
        <v>221</v>
      </c>
      <c r="D21" s="85">
        <v>207</v>
      </c>
      <c r="E21" s="90">
        <f t="shared" si="2"/>
        <v>24633000</v>
      </c>
      <c r="F21" s="85">
        <v>149</v>
      </c>
      <c r="G21" s="44">
        <f t="shared" si="3"/>
        <v>12367000</v>
      </c>
      <c r="H21" s="91">
        <v>91</v>
      </c>
      <c r="I21" s="90">
        <f t="shared" si="4"/>
        <v>10829000</v>
      </c>
      <c r="J21" s="91">
        <v>84</v>
      </c>
      <c r="K21" s="44">
        <f t="shared" si="5"/>
        <v>6972000</v>
      </c>
      <c r="L21" s="86"/>
      <c r="M21" s="90">
        <f t="shared" si="6"/>
        <v>0</v>
      </c>
      <c r="N21" s="86"/>
      <c r="O21" s="44">
        <f t="shared" si="7"/>
        <v>0</v>
      </c>
      <c r="P21" s="86">
        <v>28</v>
      </c>
      <c r="Q21" s="90">
        <f t="shared" si="8"/>
        <v>3332000</v>
      </c>
      <c r="R21" s="86">
        <v>12</v>
      </c>
      <c r="S21" s="102">
        <f t="shared" si="9"/>
        <v>996000</v>
      </c>
      <c r="T21" s="268">
        <v>49</v>
      </c>
      <c r="U21" s="87">
        <f t="shared" si="10"/>
        <v>5831000</v>
      </c>
      <c r="V21" s="87">
        <v>14</v>
      </c>
      <c r="W21" s="269">
        <f t="shared" si="11"/>
        <v>1162000</v>
      </c>
      <c r="X21" s="47">
        <f t="shared" si="0"/>
        <v>634</v>
      </c>
      <c r="Y21" s="31">
        <f t="shared" si="1"/>
        <v>66122000</v>
      </c>
      <c r="Z21" s="73"/>
      <c r="AG21" s="73"/>
      <c r="AH21" s="73"/>
      <c r="AI21" s="73"/>
    </row>
    <row r="22" spans="1:35" s="65" customFormat="1" x14ac:dyDescent="0.2">
      <c r="A22" s="60">
        <v>9204</v>
      </c>
      <c r="B22" s="230" t="s">
        <v>602</v>
      </c>
      <c r="C22" s="61" t="s">
        <v>222</v>
      </c>
      <c r="D22" s="85">
        <v>129</v>
      </c>
      <c r="E22" s="90">
        <f t="shared" si="2"/>
        <v>15351000</v>
      </c>
      <c r="F22" s="85">
        <v>140</v>
      </c>
      <c r="G22" s="44">
        <f t="shared" si="3"/>
        <v>11620000</v>
      </c>
      <c r="H22" s="91">
        <v>52</v>
      </c>
      <c r="I22" s="90">
        <f t="shared" si="4"/>
        <v>6188000</v>
      </c>
      <c r="J22" s="91">
        <v>34</v>
      </c>
      <c r="K22" s="44">
        <f t="shared" si="5"/>
        <v>2822000</v>
      </c>
      <c r="L22" s="86"/>
      <c r="M22" s="90">
        <f t="shared" si="6"/>
        <v>0</v>
      </c>
      <c r="N22" s="86"/>
      <c r="O22" s="44">
        <f t="shared" si="7"/>
        <v>0</v>
      </c>
      <c r="P22" s="86">
        <v>35</v>
      </c>
      <c r="Q22" s="90">
        <f t="shared" si="8"/>
        <v>4165000</v>
      </c>
      <c r="R22" s="86">
        <v>8</v>
      </c>
      <c r="S22" s="102">
        <f t="shared" si="9"/>
        <v>664000</v>
      </c>
      <c r="T22" s="268">
        <v>33</v>
      </c>
      <c r="U22" s="87">
        <f t="shared" si="10"/>
        <v>3927000</v>
      </c>
      <c r="V22" s="87">
        <v>36</v>
      </c>
      <c r="W22" s="269">
        <f t="shared" si="11"/>
        <v>2988000</v>
      </c>
      <c r="X22" s="47">
        <f t="shared" si="0"/>
        <v>467</v>
      </c>
      <c r="Y22" s="31">
        <f t="shared" si="1"/>
        <v>47725000</v>
      </c>
      <c r="Z22" s="73"/>
      <c r="AG22" s="73"/>
      <c r="AH22" s="73"/>
      <c r="AI22" s="73"/>
    </row>
    <row r="23" spans="1:35" s="65" customFormat="1" x14ac:dyDescent="0.2">
      <c r="A23" s="60">
        <v>9205</v>
      </c>
      <c r="B23" s="230" t="s">
        <v>607</v>
      </c>
      <c r="C23" s="61" t="s">
        <v>223</v>
      </c>
      <c r="D23" s="85">
        <v>474</v>
      </c>
      <c r="E23" s="90">
        <f t="shared" si="2"/>
        <v>56406000</v>
      </c>
      <c r="F23" s="85">
        <v>367</v>
      </c>
      <c r="G23" s="44">
        <f t="shared" si="3"/>
        <v>30461000</v>
      </c>
      <c r="H23" s="91">
        <v>192</v>
      </c>
      <c r="I23" s="90">
        <f t="shared" si="4"/>
        <v>22848000</v>
      </c>
      <c r="J23" s="91">
        <v>122</v>
      </c>
      <c r="K23" s="44">
        <f t="shared" si="5"/>
        <v>10126000</v>
      </c>
      <c r="L23" s="91">
        <v>7</v>
      </c>
      <c r="M23" s="90">
        <f t="shared" si="6"/>
        <v>833000</v>
      </c>
      <c r="N23" s="91">
        <v>1</v>
      </c>
      <c r="O23" s="44">
        <f t="shared" si="7"/>
        <v>83000</v>
      </c>
      <c r="P23" s="86">
        <v>52</v>
      </c>
      <c r="Q23" s="90">
        <f t="shared" si="8"/>
        <v>6188000</v>
      </c>
      <c r="R23" s="86">
        <v>10</v>
      </c>
      <c r="S23" s="102">
        <f t="shared" si="9"/>
        <v>830000</v>
      </c>
      <c r="T23" s="268">
        <v>67</v>
      </c>
      <c r="U23" s="87">
        <f t="shared" si="10"/>
        <v>7973000</v>
      </c>
      <c r="V23" s="87">
        <v>31</v>
      </c>
      <c r="W23" s="269">
        <f t="shared" si="11"/>
        <v>2573000</v>
      </c>
      <c r="X23" s="47">
        <f t="shared" si="0"/>
        <v>1323</v>
      </c>
      <c r="Y23" s="31">
        <f t="shared" si="1"/>
        <v>138321000</v>
      </c>
      <c r="Z23" s="73"/>
      <c r="AG23" s="73"/>
      <c r="AH23" s="73"/>
      <c r="AI23" s="73"/>
    </row>
    <row r="24" spans="1:35" s="65" customFormat="1" x14ac:dyDescent="0.2">
      <c r="A24" s="60">
        <v>9206</v>
      </c>
      <c r="B24" s="230" t="s">
        <v>612</v>
      </c>
      <c r="C24" s="61" t="s">
        <v>224</v>
      </c>
      <c r="D24" s="85">
        <v>98</v>
      </c>
      <c r="E24" s="90">
        <f t="shared" si="2"/>
        <v>11662000</v>
      </c>
      <c r="F24" s="85">
        <v>86</v>
      </c>
      <c r="G24" s="44">
        <f t="shared" si="3"/>
        <v>7138000</v>
      </c>
      <c r="H24" s="91">
        <v>38</v>
      </c>
      <c r="I24" s="90">
        <f t="shared" si="4"/>
        <v>4522000</v>
      </c>
      <c r="J24" s="91">
        <v>15</v>
      </c>
      <c r="K24" s="44">
        <f t="shared" si="5"/>
        <v>1245000</v>
      </c>
      <c r="L24" s="86"/>
      <c r="M24" s="90">
        <f t="shared" si="6"/>
        <v>0</v>
      </c>
      <c r="N24" s="86"/>
      <c r="O24" s="44">
        <f t="shared" si="7"/>
        <v>0</v>
      </c>
      <c r="P24" s="86">
        <v>22</v>
      </c>
      <c r="Q24" s="90">
        <f t="shared" si="8"/>
        <v>2618000</v>
      </c>
      <c r="R24" s="86">
        <v>5</v>
      </c>
      <c r="S24" s="102">
        <f t="shared" si="9"/>
        <v>415000</v>
      </c>
      <c r="T24" s="268">
        <v>24</v>
      </c>
      <c r="U24" s="87">
        <f t="shared" si="10"/>
        <v>2856000</v>
      </c>
      <c r="V24" s="87">
        <v>16</v>
      </c>
      <c r="W24" s="269">
        <f t="shared" si="11"/>
        <v>1328000</v>
      </c>
      <c r="X24" s="47">
        <f t="shared" si="0"/>
        <v>304</v>
      </c>
      <c r="Y24" s="31">
        <f t="shared" si="1"/>
        <v>31784000</v>
      </c>
      <c r="Z24" s="73"/>
      <c r="AG24" s="73"/>
      <c r="AH24" s="73"/>
      <c r="AI24" s="73"/>
    </row>
    <row r="25" spans="1:35" s="65" customFormat="1" x14ac:dyDescent="0.2">
      <c r="A25" s="60">
        <v>9207</v>
      </c>
      <c r="B25" s="230" t="s">
        <v>605</v>
      </c>
      <c r="C25" s="61" t="s">
        <v>225</v>
      </c>
      <c r="D25" s="85">
        <v>208</v>
      </c>
      <c r="E25" s="90">
        <f t="shared" si="2"/>
        <v>24752000</v>
      </c>
      <c r="F25" s="85">
        <v>205</v>
      </c>
      <c r="G25" s="44">
        <f t="shared" si="3"/>
        <v>17015000</v>
      </c>
      <c r="H25" s="91">
        <v>27</v>
      </c>
      <c r="I25" s="90">
        <f t="shared" si="4"/>
        <v>3213000</v>
      </c>
      <c r="J25" s="91">
        <v>35</v>
      </c>
      <c r="K25" s="44">
        <f t="shared" si="5"/>
        <v>2905000</v>
      </c>
      <c r="L25" s="86"/>
      <c r="M25" s="90">
        <f t="shared" si="6"/>
        <v>0</v>
      </c>
      <c r="N25" s="86"/>
      <c r="O25" s="44">
        <f t="shared" si="7"/>
        <v>0</v>
      </c>
      <c r="P25" s="86">
        <v>25</v>
      </c>
      <c r="Q25" s="90">
        <f t="shared" si="8"/>
        <v>2975000</v>
      </c>
      <c r="R25" s="86">
        <v>6</v>
      </c>
      <c r="S25" s="102">
        <f t="shared" si="9"/>
        <v>498000</v>
      </c>
      <c r="T25" s="268">
        <v>52</v>
      </c>
      <c r="U25" s="87">
        <f t="shared" si="10"/>
        <v>6188000</v>
      </c>
      <c r="V25" s="87">
        <v>10</v>
      </c>
      <c r="W25" s="269">
        <f t="shared" si="11"/>
        <v>830000</v>
      </c>
      <c r="X25" s="47">
        <f t="shared" si="0"/>
        <v>568</v>
      </c>
      <c r="Y25" s="31">
        <f t="shared" si="1"/>
        <v>58376000</v>
      </c>
      <c r="Z25" s="73"/>
      <c r="AG25" s="73"/>
      <c r="AH25" s="73"/>
      <c r="AI25" s="73"/>
    </row>
    <row r="26" spans="1:35" s="65" customFormat="1" x14ac:dyDescent="0.2">
      <c r="A26" s="60">
        <v>9208</v>
      </c>
      <c r="B26" s="230" t="s">
        <v>610</v>
      </c>
      <c r="C26" s="61" t="s">
        <v>226</v>
      </c>
      <c r="D26" s="199"/>
      <c r="E26" s="197">
        <f t="shared" si="2"/>
        <v>0</v>
      </c>
      <c r="F26" s="199"/>
      <c r="G26" s="198">
        <f t="shared" si="3"/>
        <v>0</v>
      </c>
      <c r="H26" s="91">
        <v>79</v>
      </c>
      <c r="I26" s="90">
        <f t="shared" si="4"/>
        <v>9401000</v>
      </c>
      <c r="J26" s="91">
        <v>100</v>
      </c>
      <c r="K26" s="44">
        <f t="shared" si="5"/>
        <v>8300000</v>
      </c>
      <c r="L26" s="91">
        <v>11</v>
      </c>
      <c r="M26" s="90">
        <f t="shared" si="6"/>
        <v>1309000</v>
      </c>
      <c r="N26" s="91">
        <v>1</v>
      </c>
      <c r="O26" s="44">
        <f t="shared" si="7"/>
        <v>83000</v>
      </c>
      <c r="P26" s="202"/>
      <c r="Q26" s="197">
        <f t="shared" si="8"/>
        <v>0</v>
      </c>
      <c r="R26" s="202"/>
      <c r="S26" s="207">
        <f t="shared" si="9"/>
        <v>0</v>
      </c>
      <c r="T26" s="268">
        <v>40</v>
      </c>
      <c r="U26" s="87">
        <f t="shared" si="10"/>
        <v>4760000</v>
      </c>
      <c r="V26" s="87">
        <v>32</v>
      </c>
      <c r="W26" s="269">
        <f t="shared" si="11"/>
        <v>2656000</v>
      </c>
      <c r="X26" s="47">
        <f t="shared" si="0"/>
        <v>263</v>
      </c>
      <c r="Y26" s="31">
        <f t="shared" si="1"/>
        <v>26509000</v>
      </c>
      <c r="Z26" s="73"/>
      <c r="AG26" s="73"/>
      <c r="AH26" s="73"/>
      <c r="AI26" s="73"/>
    </row>
    <row r="27" spans="1:35" s="65" customFormat="1" x14ac:dyDescent="0.2">
      <c r="A27" s="60">
        <v>9209</v>
      </c>
      <c r="B27" s="230" t="s">
        <v>603</v>
      </c>
      <c r="C27" s="61" t="s">
        <v>227</v>
      </c>
      <c r="D27" s="199"/>
      <c r="E27" s="197">
        <f t="shared" si="2"/>
        <v>0</v>
      </c>
      <c r="F27" s="199"/>
      <c r="G27" s="198">
        <f t="shared" si="3"/>
        <v>0</v>
      </c>
      <c r="H27" s="91">
        <v>85</v>
      </c>
      <c r="I27" s="90">
        <f t="shared" si="4"/>
        <v>10115000</v>
      </c>
      <c r="J27" s="91">
        <v>61</v>
      </c>
      <c r="K27" s="44">
        <f t="shared" si="5"/>
        <v>5063000</v>
      </c>
      <c r="L27" s="86"/>
      <c r="M27" s="90">
        <f t="shared" si="6"/>
        <v>0</v>
      </c>
      <c r="N27" s="86"/>
      <c r="O27" s="44">
        <f t="shared" si="7"/>
        <v>0</v>
      </c>
      <c r="P27" s="202"/>
      <c r="Q27" s="197">
        <f t="shared" si="8"/>
        <v>0</v>
      </c>
      <c r="R27" s="202"/>
      <c r="S27" s="207">
        <f t="shared" si="9"/>
        <v>0</v>
      </c>
      <c r="T27" s="268">
        <v>43</v>
      </c>
      <c r="U27" s="87">
        <f t="shared" si="10"/>
        <v>5117000</v>
      </c>
      <c r="V27" s="87">
        <v>29</v>
      </c>
      <c r="W27" s="269">
        <f t="shared" si="11"/>
        <v>2407000</v>
      </c>
      <c r="X27" s="47">
        <f t="shared" si="0"/>
        <v>218</v>
      </c>
      <c r="Y27" s="31">
        <f t="shared" si="1"/>
        <v>22702000</v>
      </c>
      <c r="Z27" s="73"/>
      <c r="AG27" s="73"/>
      <c r="AH27" s="73"/>
      <c r="AI27" s="73"/>
    </row>
    <row r="28" spans="1:35" s="65" customFormat="1" x14ac:dyDescent="0.2">
      <c r="A28" s="60">
        <v>9210</v>
      </c>
      <c r="B28" s="230" t="s">
        <v>615</v>
      </c>
      <c r="C28" s="61" t="s">
        <v>228</v>
      </c>
      <c r="D28" s="199"/>
      <c r="E28" s="197">
        <f t="shared" si="2"/>
        <v>0</v>
      </c>
      <c r="F28" s="199"/>
      <c r="G28" s="198">
        <f t="shared" si="3"/>
        <v>0</v>
      </c>
      <c r="H28" s="86">
        <v>69</v>
      </c>
      <c r="I28" s="90">
        <f t="shared" si="4"/>
        <v>8211000</v>
      </c>
      <c r="J28" s="86">
        <v>33</v>
      </c>
      <c r="K28" s="44">
        <f t="shared" si="5"/>
        <v>2739000</v>
      </c>
      <c r="L28" s="86"/>
      <c r="M28" s="90">
        <f t="shared" si="6"/>
        <v>0</v>
      </c>
      <c r="N28" s="86"/>
      <c r="O28" s="44">
        <f t="shared" si="7"/>
        <v>0</v>
      </c>
      <c r="P28" s="202"/>
      <c r="Q28" s="197">
        <f t="shared" si="8"/>
        <v>0</v>
      </c>
      <c r="R28" s="202"/>
      <c r="S28" s="207">
        <f t="shared" si="9"/>
        <v>0</v>
      </c>
      <c r="T28" s="268">
        <v>32</v>
      </c>
      <c r="U28" s="87">
        <f t="shared" si="10"/>
        <v>3808000</v>
      </c>
      <c r="V28" s="87">
        <v>21</v>
      </c>
      <c r="W28" s="269">
        <f t="shared" si="11"/>
        <v>1743000</v>
      </c>
      <c r="X28" s="47">
        <f t="shared" si="0"/>
        <v>155</v>
      </c>
      <c r="Y28" s="31">
        <f t="shared" si="1"/>
        <v>16501000</v>
      </c>
      <c r="Z28" s="73"/>
      <c r="AG28" s="73"/>
      <c r="AH28" s="73"/>
      <c r="AI28" s="73"/>
    </row>
    <row r="29" spans="1:35" s="65" customFormat="1" x14ac:dyDescent="0.2">
      <c r="A29" s="60">
        <v>9211</v>
      </c>
      <c r="B29" s="230" t="s">
        <v>613</v>
      </c>
      <c r="C29" s="61" t="s">
        <v>229</v>
      </c>
      <c r="D29" s="85">
        <v>174</v>
      </c>
      <c r="E29" s="90">
        <f t="shared" si="2"/>
        <v>20706000</v>
      </c>
      <c r="F29" s="85">
        <v>180</v>
      </c>
      <c r="G29" s="44">
        <f t="shared" si="3"/>
        <v>14940000</v>
      </c>
      <c r="H29" s="91">
        <v>83</v>
      </c>
      <c r="I29" s="90">
        <f t="shared" si="4"/>
        <v>9877000</v>
      </c>
      <c r="J29" s="91">
        <v>60</v>
      </c>
      <c r="K29" s="44">
        <f t="shared" si="5"/>
        <v>4980000</v>
      </c>
      <c r="L29" s="86"/>
      <c r="M29" s="90">
        <f t="shared" si="6"/>
        <v>0</v>
      </c>
      <c r="N29" s="86"/>
      <c r="O29" s="44">
        <f t="shared" si="7"/>
        <v>0</v>
      </c>
      <c r="P29" s="86">
        <v>55</v>
      </c>
      <c r="Q29" s="90">
        <f t="shared" si="8"/>
        <v>6545000</v>
      </c>
      <c r="R29" s="86">
        <v>13</v>
      </c>
      <c r="S29" s="102">
        <f t="shared" si="9"/>
        <v>1079000</v>
      </c>
      <c r="T29" s="268">
        <v>43</v>
      </c>
      <c r="U29" s="87">
        <f t="shared" si="10"/>
        <v>5117000</v>
      </c>
      <c r="V29" s="87">
        <v>28</v>
      </c>
      <c r="W29" s="269">
        <f t="shared" si="11"/>
        <v>2324000</v>
      </c>
      <c r="X29" s="47">
        <f t="shared" si="0"/>
        <v>636</v>
      </c>
      <c r="Y29" s="31">
        <f t="shared" si="1"/>
        <v>65568000</v>
      </c>
      <c r="Z29" s="73"/>
      <c r="AG29" s="73"/>
      <c r="AH29" s="73"/>
      <c r="AI29" s="73"/>
    </row>
    <row r="30" spans="1:35" s="65" customFormat="1" x14ac:dyDescent="0.2">
      <c r="A30" s="60">
        <v>9212</v>
      </c>
      <c r="B30" s="230" t="s">
        <v>606</v>
      </c>
      <c r="C30" s="61" t="s">
        <v>230</v>
      </c>
      <c r="D30" s="85">
        <v>176</v>
      </c>
      <c r="E30" s="90">
        <f t="shared" si="2"/>
        <v>20944000</v>
      </c>
      <c r="F30" s="85">
        <v>176</v>
      </c>
      <c r="G30" s="44">
        <f t="shared" si="3"/>
        <v>14608000</v>
      </c>
      <c r="H30" s="91">
        <v>48</v>
      </c>
      <c r="I30" s="90">
        <f t="shared" si="4"/>
        <v>5712000</v>
      </c>
      <c r="J30" s="91">
        <v>26</v>
      </c>
      <c r="K30" s="44">
        <f t="shared" si="5"/>
        <v>2158000</v>
      </c>
      <c r="L30" s="86"/>
      <c r="M30" s="90">
        <f t="shared" si="6"/>
        <v>0</v>
      </c>
      <c r="N30" s="86"/>
      <c r="O30" s="44">
        <f t="shared" si="7"/>
        <v>0</v>
      </c>
      <c r="P30" s="86">
        <v>22</v>
      </c>
      <c r="Q30" s="90">
        <f t="shared" si="8"/>
        <v>2618000</v>
      </c>
      <c r="R30" s="86">
        <v>8</v>
      </c>
      <c r="S30" s="102">
        <f t="shared" si="9"/>
        <v>664000</v>
      </c>
      <c r="T30" s="268">
        <v>51</v>
      </c>
      <c r="U30" s="87">
        <f t="shared" si="10"/>
        <v>6069000</v>
      </c>
      <c r="V30" s="87">
        <v>20</v>
      </c>
      <c r="W30" s="269">
        <f t="shared" si="11"/>
        <v>1660000</v>
      </c>
      <c r="X30" s="47">
        <f t="shared" si="0"/>
        <v>527</v>
      </c>
      <c r="Y30" s="31">
        <f t="shared" si="1"/>
        <v>54433000</v>
      </c>
      <c r="Z30" s="73"/>
      <c r="AG30" s="73"/>
      <c r="AH30" s="73"/>
      <c r="AI30" s="73"/>
    </row>
    <row r="31" spans="1:35" s="65" customFormat="1" x14ac:dyDescent="0.2">
      <c r="A31" s="60">
        <v>9213</v>
      </c>
      <c r="B31" s="230" t="s">
        <v>617</v>
      </c>
      <c r="C31" s="61" t="s">
        <v>231</v>
      </c>
      <c r="D31" s="199"/>
      <c r="E31" s="197">
        <f t="shared" si="2"/>
        <v>0</v>
      </c>
      <c r="F31" s="199"/>
      <c r="G31" s="198">
        <f t="shared" si="3"/>
        <v>0</v>
      </c>
      <c r="H31" s="91">
        <v>24</v>
      </c>
      <c r="I31" s="90">
        <f t="shared" si="4"/>
        <v>2856000</v>
      </c>
      <c r="J31" s="91">
        <v>20</v>
      </c>
      <c r="K31" s="44">
        <f t="shared" si="5"/>
        <v>1660000</v>
      </c>
      <c r="L31" s="86"/>
      <c r="M31" s="90">
        <f t="shared" si="6"/>
        <v>0</v>
      </c>
      <c r="N31" s="86"/>
      <c r="O31" s="44">
        <f t="shared" si="7"/>
        <v>0</v>
      </c>
      <c r="P31" s="202"/>
      <c r="Q31" s="197">
        <f t="shared" si="8"/>
        <v>0</v>
      </c>
      <c r="R31" s="202"/>
      <c r="S31" s="207">
        <f t="shared" si="9"/>
        <v>0</v>
      </c>
      <c r="T31" s="268">
        <v>34</v>
      </c>
      <c r="U31" s="87">
        <f t="shared" si="10"/>
        <v>4046000</v>
      </c>
      <c r="V31" s="87">
        <v>22</v>
      </c>
      <c r="W31" s="269">
        <f t="shared" si="11"/>
        <v>1826000</v>
      </c>
      <c r="X31" s="47">
        <f t="shared" si="0"/>
        <v>100</v>
      </c>
      <c r="Y31" s="31">
        <f t="shared" si="1"/>
        <v>10388000</v>
      </c>
      <c r="Z31" s="73"/>
      <c r="AG31" s="73"/>
      <c r="AH31" s="73"/>
      <c r="AI31" s="73"/>
    </row>
    <row r="32" spans="1:35" s="65" customFormat="1" x14ac:dyDescent="0.2">
      <c r="A32" s="60">
        <v>9214</v>
      </c>
      <c r="B32" s="230" t="s">
        <v>608</v>
      </c>
      <c r="C32" s="61" t="s">
        <v>232</v>
      </c>
      <c r="D32" s="85">
        <v>231</v>
      </c>
      <c r="E32" s="90">
        <f t="shared" si="2"/>
        <v>27489000</v>
      </c>
      <c r="F32" s="85">
        <v>224</v>
      </c>
      <c r="G32" s="44">
        <f t="shared" si="3"/>
        <v>18592000</v>
      </c>
      <c r="H32" s="91">
        <v>51</v>
      </c>
      <c r="I32" s="90">
        <f t="shared" si="4"/>
        <v>6069000</v>
      </c>
      <c r="J32" s="91">
        <v>23</v>
      </c>
      <c r="K32" s="44">
        <f t="shared" si="5"/>
        <v>1909000</v>
      </c>
      <c r="L32" s="86"/>
      <c r="M32" s="90">
        <f t="shared" si="6"/>
        <v>0</v>
      </c>
      <c r="N32" s="86"/>
      <c r="O32" s="44">
        <f t="shared" si="7"/>
        <v>0</v>
      </c>
      <c r="P32" s="86">
        <v>26</v>
      </c>
      <c r="Q32" s="90">
        <f t="shared" si="8"/>
        <v>3094000</v>
      </c>
      <c r="R32" s="86">
        <v>8</v>
      </c>
      <c r="S32" s="102">
        <f t="shared" si="9"/>
        <v>664000</v>
      </c>
      <c r="T32" s="268">
        <v>56</v>
      </c>
      <c r="U32" s="87">
        <f t="shared" si="10"/>
        <v>6664000</v>
      </c>
      <c r="V32" s="87">
        <v>29</v>
      </c>
      <c r="W32" s="269">
        <f t="shared" si="11"/>
        <v>2407000</v>
      </c>
      <c r="X32" s="47">
        <f t="shared" si="0"/>
        <v>648</v>
      </c>
      <c r="Y32" s="31">
        <f t="shared" si="1"/>
        <v>66888000</v>
      </c>
      <c r="Z32" s="73"/>
      <c r="AG32" s="73"/>
      <c r="AH32" s="73"/>
      <c r="AI32" s="73"/>
    </row>
    <row r="33" spans="1:35" s="65" customFormat="1" x14ac:dyDescent="0.2">
      <c r="A33" s="60">
        <v>9215</v>
      </c>
      <c r="B33" s="230" t="s">
        <v>619</v>
      </c>
      <c r="C33" s="61" t="s">
        <v>233</v>
      </c>
      <c r="D33" s="85">
        <v>242</v>
      </c>
      <c r="E33" s="90">
        <f t="shared" si="2"/>
        <v>28798000</v>
      </c>
      <c r="F33" s="85">
        <v>328</v>
      </c>
      <c r="G33" s="44">
        <f t="shared" si="3"/>
        <v>27224000</v>
      </c>
      <c r="H33" s="91">
        <v>154</v>
      </c>
      <c r="I33" s="90">
        <f t="shared" si="4"/>
        <v>18326000</v>
      </c>
      <c r="J33" s="91">
        <v>153</v>
      </c>
      <c r="K33" s="44">
        <f t="shared" si="5"/>
        <v>12699000</v>
      </c>
      <c r="L33" s="86"/>
      <c r="M33" s="90">
        <f t="shared" si="6"/>
        <v>0</v>
      </c>
      <c r="N33" s="86"/>
      <c r="O33" s="44">
        <f t="shared" si="7"/>
        <v>0</v>
      </c>
      <c r="P33" s="86">
        <v>142</v>
      </c>
      <c r="Q33" s="90">
        <f t="shared" si="8"/>
        <v>16898000</v>
      </c>
      <c r="R33" s="86">
        <v>50</v>
      </c>
      <c r="S33" s="102">
        <f t="shared" si="9"/>
        <v>4150000</v>
      </c>
      <c r="T33" s="268">
        <v>83</v>
      </c>
      <c r="U33" s="87">
        <f t="shared" si="10"/>
        <v>9877000</v>
      </c>
      <c r="V33" s="87">
        <v>46</v>
      </c>
      <c r="W33" s="269">
        <f t="shared" si="11"/>
        <v>3818000</v>
      </c>
      <c r="X33" s="47">
        <f t="shared" si="0"/>
        <v>1198</v>
      </c>
      <c r="Y33" s="31">
        <f t="shared" si="1"/>
        <v>121790000</v>
      </c>
      <c r="Z33" s="73"/>
      <c r="AG33" s="73"/>
      <c r="AH33" s="73"/>
      <c r="AI33" s="73"/>
    </row>
    <row r="34" spans="1:35" s="65" customFormat="1" x14ac:dyDescent="0.2">
      <c r="A34" s="60">
        <v>9216</v>
      </c>
      <c r="B34" s="230" t="s">
        <v>614</v>
      </c>
      <c r="C34" s="61" t="s">
        <v>234</v>
      </c>
      <c r="D34" s="85">
        <v>227</v>
      </c>
      <c r="E34" s="90">
        <f t="shared" si="2"/>
        <v>27013000</v>
      </c>
      <c r="F34" s="85">
        <v>247</v>
      </c>
      <c r="G34" s="44">
        <f>F34*$G$44</f>
        <v>20501000</v>
      </c>
      <c r="H34" s="91">
        <v>87</v>
      </c>
      <c r="I34" s="90">
        <f t="shared" si="4"/>
        <v>10353000</v>
      </c>
      <c r="J34" s="91">
        <v>68</v>
      </c>
      <c r="K34" s="44">
        <f>J34*$G$44</f>
        <v>5644000</v>
      </c>
      <c r="L34" s="86"/>
      <c r="M34" s="90">
        <f t="shared" si="6"/>
        <v>0</v>
      </c>
      <c r="N34" s="86"/>
      <c r="O34" s="44">
        <f>N34*$G$44</f>
        <v>0</v>
      </c>
      <c r="P34" s="86">
        <v>28</v>
      </c>
      <c r="Q34" s="90">
        <f t="shared" si="8"/>
        <v>3332000</v>
      </c>
      <c r="R34" s="86">
        <v>7</v>
      </c>
      <c r="S34" s="102">
        <f>R34*$G$44</f>
        <v>581000</v>
      </c>
      <c r="T34" s="268">
        <v>45</v>
      </c>
      <c r="U34" s="87">
        <f t="shared" si="10"/>
        <v>5355000</v>
      </c>
      <c r="V34" s="87">
        <v>30</v>
      </c>
      <c r="W34" s="269">
        <f t="shared" si="11"/>
        <v>2490000</v>
      </c>
      <c r="X34" s="47">
        <f t="shared" si="0"/>
        <v>739</v>
      </c>
      <c r="Y34" s="31">
        <f t="shared" si="1"/>
        <v>75269000</v>
      </c>
      <c r="Z34" s="73"/>
      <c r="AG34" s="73"/>
      <c r="AH34" s="73"/>
      <c r="AI34" s="73"/>
    </row>
    <row r="35" spans="1:35" s="65" customFormat="1" x14ac:dyDescent="0.2">
      <c r="A35" s="60">
        <v>9217</v>
      </c>
      <c r="B35" s="230" t="s">
        <v>609</v>
      </c>
      <c r="C35" s="61" t="s">
        <v>235</v>
      </c>
      <c r="D35" s="85">
        <v>51</v>
      </c>
      <c r="E35" s="90">
        <f t="shared" si="2"/>
        <v>6069000</v>
      </c>
      <c r="F35" s="85">
        <v>51</v>
      </c>
      <c r="G35" s="44">
        <f t="shared" si="3"/>
        <v>4233000</v>
      </c>
      <c r="H35" s="91">
        <v>27</v>
      </c>
      <c r="I35" s="90">
        <f t="shared" si="4"/>
        <v>3213000</v>
      </c>
      <c r="J35" s="91">
        <v>23</v>
      </c>
      <c r="K35" s="44">
        <f t="shared" si="5"/>
        <v>1909000</v>
      </c>
      <c r="L35" s="86"/>
      <c r="M35" s="90">
        <f t="shared" si="6"/>
        <v>0</v>
      </c>
      <c r="N35" s="86"/>
      <c r="O35" s="44">
        <f t="shared" si="7"/>
        <v>0</v>
      </c>
      <c r="P35" s="86"/>
      <c r="Q35" s="90">
        <f t="shared" si="8"/>
        <v>0</v>
      </c>
      <c r="R35" s="86"/>
      <c r="S35" s="102">
        <f t="shared" si="9"/>
        <v>0</v>
      </c>
      <c r="T35" s="268">
        <v>14</v>
      </c>
      <c r="U35" s="87">
        <f t="shared" si="10"/>
        <v>1666000</v>
      </c>
      <c r="V35" s="87">
        <v>12</v>
      </c>
      <c r="W35" s="269">
        <f t="shared" si="11"/>
        <v>996000</v>
      </c>
      <c r="X35" s="47">
        <f t="shared" si="0"/>
        <v>178</v>
      </c>
      <c r="Y35" s="31">
        <f t="shared" si="1"/>
        <v>18086000</v>
      </c>
      <c r="Z35" s="73"/>
      <c r="AG35" s="73"/>
      <c r="AH35" s="73"/>
      <c r="AI35" s="73"/>
    </row>
    <row r="36" spans="1:35" s="65" customFormat="1" x14ac:dyDescent="0.2">
      <c r="A36" s="60">
        <v>9218</v>
      </c>
      <c r="B36" s="230" t="s">
        <v>604</v>
      </c>
      <c r="C36" s="61" t="s">
        <v>236</v>
      </c>
      <c r="D36" s="85">
        <v>79</v>
      </c>
      <c r="E36" s="90">
        <f t="shared" si="2"/>
        <v>9401000</v>
      </c>
      <c r="F36" s="85">
        <v>83</v>
      </c>
      <c r="G36" s="44">
        <f t="shared" si="3"/>
        <v>6889000</v>
      </c>
      <c r="H36" s="91">
        <v>57</v>
      </c>
      <c r="I36" s="90">
        <f t="shared" si="4"/>
        <v>6783000</v>
      </c>
      <c r="J36" s="91">
        <v>24</v>
      </c>
      <c r="K36" s="44">
        <f t="shared" si="5"/>
        <v>1992000</v>
      </c>
      <c r="L36" s="86"/>
      <c r="M36" s="90">
        <f t="shared" si="6"/>
        <v>0</v>
      </c>
      <c r="N36" s="86"/>
      <c r="O36" s="44">
        <f t="shared" si="7"/>
        <v>0</v>
      </c>
      <c r="P36" s="86">
        <v>28</v>
      </c>
      <c r="Q36" s="90">
        <f t="shared" si="8"/>
        <v>3332000</v>
      </c>
      <c r="R36" s="86">
        <v>10</v>
      </c>
      <c r="S36" s="102">
        <f t="shared" si="9"/>
        <v>830000</v>
      </c>
      <c r="T36" s="268">
        <v>16</v>
      </c>
      <c r="U36" s="87">
        <f t="shared" si="10"/>
        <v>1904000</v>
      </c>
      <c r="V36" s="87">
        <v>14</v>
      </c>
      <c r="W36" s="269">
        <f t="shared" si="11"/>
        <v>1162000</v>
      </c>
      <c r="X36" s="47">
        <f t="shared" si="0"/>
        <v>311</v>
      </c>
      <c r="Y36" s="31">
        <f t="shared" si="1"/>
        <v>32293000</v>
      </c>
      <c r="Z36" s="73"/>
      <c r="AG36" s="73"/>
      <c r="AH36" s="73"/>
      <c r="AI36" s="73"/>
    </row>
    <row r="37" spans="1:35" s="65" customFormat="1" x14ac:dyDescent="0.2">
      <c r="A37" s="60">
        <v>9219</v>
      </c>
      <c r="B37" s="230" t="s">
        <v>616</v>
      </c>
      <c r="C37" s="61" t="s">
        <v>237</v>
      </c>
      <c r="D37" s="199"/>
      <c r="E37" s="197">
        <f t="shared" si="2"/>
        <v>0</v>
      </c>
      <c r="F37" s="199"/>
      <c r="G37" s="198">
        <f t="shared" si="3"/>
        <v>0</v>
      </c>
      <c r="H37" s="91">
        <v>79</v>
      </c>
      <c r="I37" s="90">
        <f t="shared" si="4"/>
        <v>9401000</v>
      </c>
      <c r="J37" s="91">
        <v>63</v>
      </c>
      <c r="K37" s="44">
        <f t="shared" si="5"/>
        <v>5229000</v>
      </c>
      <c r="L37" s="86"/>
      <c r="M37" s="90">
        <f t="shared" si="6"/>
        <v>0</v>
      </c>
      <c r="N37" s="86"/>
      <c r="O37" s="44">
        <f t="shared" si="7"/>
        <v>0</v>
      </c>
      <c r="P37" s="202"/>
      <c r="Q37" s="197">
        <f t="shared" si="8"/>
        <v>0</v>
      </c>
      <c r="R37" s="202"/>
      <c r="S37" s="207">
        <f t="shared" si="9"/>
        <v>0</v>
      </c>
      <c r="T37" s="268"/>
      <c r="U37" s="87">
        <f t="shared" si="10"/>
        <v>0</v>
      </c>
      <c r="V37" s="87"/>
      <c r="W37" s="269">
        <f t="shared" si="11"/>
        <v>0</v>
      </c>
      <c r="X37" s="47">
        <f t="shared" si="0"/>
        <v>142</v>
      </c>
      <c r="Y37" s="31">
        <f t="shared" si="1"/>
        <v>14630000</v>
      </c>
      <c r="Z37" s="73"/>
      <c r="AG37" s="73"/>
      <c r="AH37" s="73"/>
      <c r="AI37" s="73"/>
    </row>
    <row r="38" spans="1:35" s="65" customFormat="1" x14ac:dyDescent="0.2">
      <c r="A38" s="60">
        <v>9220</v>
      </c>
      <c r="B38" s="230" t="s">
        <v>611</v>
      </c>
      <c r="C38" s="61" t="s">
        <v>238</v>
      </c>
      <c r="D38" s="85">
        <v>265</v>
      </c>
      <c r="E38" s="90">
        <f t="shared" si="2"/>
        <v>31535000</v>
      </c>
      <c r="F38" s="85">
        <v>160</v>
      </c>
      <c r="G38" s="44">
        <f t="shared" si="3"/>
        <v>13280000</v>
      </c>
      <c r="H38" s="91"/>
      <c r="I38" s="90">
        <f t="shared" si="4"/>
        <v>0</v>
      </c>
      <c r="J38" s="91"/>
      <c r="K38" s="44">
        <f t="shared" si="5"/>
        <v>0</v>
      </c>
      <c r="L38" s="91">
        <v>8</v>
      </c>
      <c r="M38" s="90">
        <f t="shared" si="6"/>
        <v>952000</v>
      </c>
      <c r="N38" s="91">
        <v>0</v>
      </c>
      <c r="O38" s="44">
        <f t="shared" si="7"/>
        <v>0</v>
      </c>
      <c r="P38" s="86">
        <v>157</v>
      </c>
      <c r="Q38" s="90">
        <f t="shared" si="8"/>
        <v>18683000</v>
      </c>
      <c r="R38" s="86">
        <v>58</v>
      </c>
      <c r="S38" s="102">
        <f t="shared" si="9"/>
        <v>4814000</v>
      </c>
      <c r="T38" s="268">
        <v>68</v>
      </c>
      <c r="U38" s="87">
        <f t="shared" si="10"/>
        <v>8092000</v>
      </c>
      <c r="V38" s="87">
        <v>22</v>
      </c>
      <c r="W38" s="269">
        <f t="shared" si="11"/>
        <v>1826000</v>
      </c>
      <c r="X38" s="47">
        <f t="shared" si="0"/>
        <v>738</v>
      </c>
      <c r="Y38" s="31">
        <f t="shared" si="1"/>
        <v>79182000</v>
      </c>
      <c r="Z38" s="73"/>
      <c r="AG38" s="73"/>
      <c r="AH38" s="73"/>
      <c r="AI38" s="73"/>
    </row>
    <row r="39" spans="1:35" s="65" customFormat="1" ht="13.5" thickBot="1" x14ac:dyDescent="0.25">
      <c r="A39" s="62">
        <v>9221</v>
      </c>
      <c r="B39" s="231" t="s">
        <v>620</v>
      </c>
      <c r="C39" s="120" t="s">
        <v>239</v>
      </c>
      <c r="D39" s="85">
        <v>74</v>
      </c>
      <c r="E39" s="90">
        <f t="shared" si="2"/>
        <v>8806000</v>
      </c>
      <c r="F39" s="85">
        <v>54</v>
      </c>
      <c r="G39" s="44">
        <f t="shared" si="3"/>
        <v>4482000</v>
      </c>
      <c r="H39" s="91">
        <v>50</v>
      </c>
      <c r="I39" s="90">
        <f t="shared" si="4"/>
        <v>5950000</v>
      </c>
      <c r="J39" s="91">
        <v>29</v>
      </c>
      <c r="K39" s="44">
        <f t="shared" si="5"/>
        <v>2407000</v>
      </c>
      <c r="L39" s="91">
        <v>5</v>
      </c>
      <c r="M39" s="90">
        <f t="shared" si="6"/>
        <v>595000</v>
      </c>
      <c r="N39" s="91">
        <v>0</v>
      </c>
      <c r="O39" s="44">
        <f t="shared" si="7"/>
        <v>0</v>
      </c>
      <c r="P39" s="86">
        <v>30</v>
      </c>
      <c r="Q39" s="90">
        <f t="shared" si="8"/>
        <v>3570000</v>
      </c>
      <c r="R39" s="86">
        <v>8</v>
      </c>
      <c r="S39" s="102">
        <f t="shared" si="9"/>
        <v>664000</v>
      </c>
      <c r="T39" s="270">
        <v>36</v>
      </c>
      <c r="U39" s="271">
        <f t="shared" si="10"/>
        <v>4284000</v>
      </c>
      <c r="V39" s="271">
        <v>13</v>
      </c>
      <c r="W39" s="272">
        <f t="shared" si="11"/>
        <v>1079000</v>
      </c>
      <c r="X39" s="47">
        <f t="shared" si="0"/>
        <v>299</v>
      </c>
      <c r="Y39" s="31">
        <f t="shared" si="1"/>
        <v>31837000</v>
      </c>
      <c r="Z39" s="73"/>
      <c r="AG39" s="73"/>
      <c r="AH39" s="73"/>
      <c r="AI39" s="73"/>
    </row>
    <row r="40" spans="1:35" s="65" customFormat="1" ht="13.5" thickBot="1" x14ac:dyDescent="0.25">
      <c r="A40" s="332" t="s">
        <v>18</v>
      </c>
      <c r="B40" s="333"/>
      <c r="C40" s="334"/>
      <c r="D40" s="3">
        <f>SUM(D8:D39)</f>
        <v>6663</v>
      </c>
      <c r="E40" s="4">
        <f t="shared" ref="E40:Y40" si="12">SUM(E8:E39)</f>
        <v>792897000</v>
      </c>
      <c r="F40" s="4">
        <f t="shared" si="12"/>
        <v>5909</v>
      </c>
      <c r="G40" s="9">
        <f t="shared" si="12"/>
        <v>490447000</v>
      </c>
      <c r="H40" s="4">
        <f t="shared" si="12"/>
        <v>2505</v>
      </c>
      <c r="I40" s="4">
        <f t="shared" si="12"/>
        <v>298095000</v>
      </c>
      <c r="J40" s="4">
        <f t="shared" si="12"/>
        <v>1869</v>
      </c>
      <c r="K40" s="10">
        <f t="shared" si="12"/>
        <v>155127000</v>
      </c>
      <c r="L40" s="3">
        <f>SUM(L8:L39)</f>
        <v>136</v>
      </c>
      <c r="M40" s="3">
        <f>SUM(M8:M39)</f>
        <v>16184000</v>
      </c>
      <c r="N40" s="3">
        <f>SUM(N8:N39)</f>
        <v>4</v>
      </c>
      <c r="O40" s="24">
        <f>SUM(O8:O39)</f>
        <v>332000</v>
      </c>
      <c r="P40" s="24">
        <f t="shared" si="12"/>
        <v>1492</v>
      </c>
      <c r="Q40" s="10">
        <f t="shared" si="12"/>
        <v>177548000</v>
      </c>
      <c r="R40" s="24">
        <f t="shared" si="12"/>
        <v>396</v>
      </c>
      <c r="S40" s="10">
        <f t="shared" si="12"/>
        <v>32868000</v>
      </c>
      <c r="T40" s="24">
        <f t="shared" si="12"/>
        <v>1634</v>
      </c>
      <c r="U40" s="10">
        <f t="shared" si="12"/>
        <v>194446000</v>
      </c>
      <c r="V40" s="24">
        <f t="shared" si="12"/>
        <v>807</v>
      </c>
      <c r="W40" s="10">
        <f t="shared" si="12"/>
        <v>66981000</v>
      </c>
      <c r="X40" s="3">
        <f t="shared" si="12"/>
        <v>21415</v>
      </c>
      <c r="Y40" s="9">
        <f t="shared" si="12"/>
        <v>2224925000</v>
      </c>
    </row>
    <row r="43" spans="1:35" x14ac:dyDescent="0.2">
      <c r="F43" s="42" t="s">
        <v>369</v>
      </c>
      <c r="G43" s="43">
        <v>119000</v>
      </c>
    </row>
    <row r="44" spans="1:35" x14ac:dyDescent="0.2">
      <c r="F44" s="42" t="s">
        <v>370</v>
      </c>
      <c r="G44" s="43">
        <v>83000</v>
      </c>
    </row>
    <row r="45" spans="1:35" x14ac:dyDescent="0.2">
      <c r="G45" s="43"/>
    </row>
  </sheetData>
  <autoFilter ref="A7:AI7"/>
  <mergeCells count="13">
    <mergeCell ref="A40:C40"/>
    <mergeCell ref="P6:S6"/>
    <mergeCell ref="X6:Y6"/>
    <mergeCell ref="A1:Y1"/>
    <mergeCell ref="A2:Y2"/>
    <mergeCell ref="A4:Y4"/>
    <mergeCell ref="A6:A7"/>
    <mergeCell ref="C6:C7"/>
    <mergeCell ref="D6:G6"/>
    <mergeCell ref="H6:K6"/>
    <mergeCell ref="L6:O6"/>
    <mergeCell ref="B6:B7"/>
    <mergeCell ref="T6:W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Tarap. I</vt:lpstr>
      <vt:lpstr>Antof.II</vt:lpstr>
      <vt:lpstr>Atacam. III</vt:lpstr>
      <vt:lpstr>Coquimbo.. IV</vt:lpstr>
      <vt:lpstr>Valp. V</vt:lpstr>
      <vt:lpstr>L.B.O´Hig.VI</vt:lpstr>
      <vt:lpstr>Mau.VII</vt:lpstr>
      <vt:lpstr>Bio. VIII</vt:lpstr>
      <vt:lpstr>Arauc. IX</vt:lpstr>
      <vt:lpstr>L.Lagos X</vt:lpstr>
      <vt:lpstr>Aisén XI</vt:lpstr>
      <vt:lpstr>Mag y Ant XII</vt:lpstr>
      <vt:lpstr>Metrop XIII</vt:lpstr>
      <vt:lpstr>L.Ríos. XIV</vt:lpstr>
      <vt:lpstr>Arica y Par. XV</vt:lpstr>
      <vt:lpstr>Ñuble XVI</vt:lpstr>
      <vt:lpstr>NACIONAL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RRHH</dc:creator>
  <cp:lastModifiedBy>Sara Esther Leiva Oyarce</cp:lastModifiedBy>
  <cp:lastPrinted>2018-09-07T15:25:14Z</cp:lastPrinted>
  <dcterms:created xsi:type="dcterms:W3CDTF">2007-09-05T13:53:56Z</dcterms:created>
  <dcterms:modified xsi:type="dcterms:W3CDTF">2019-01-07T18:13:49Z</dcterms:modified>
</cp:coreProperties>
</file>