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BDERE\2016 UIM\2016 UIM\SARA\AGUINALDOS\NAVIDAD\2019\"/>
    </mc:Choice>
  </mc:AlternateContent>
  <bookViews>
    <workbookView xWindow="0" yWindow="0" windowWidth="28800" windowHeight="12345" tabRatio="876" activeTab="16"/>
  </bookViews>
  <sheets>
    <sheet name="Tarap. I" sheetId="1" r:id="rId1"/>
    <sheet name="Antof.II" sheetId="2" r:id="rId2"/>
    <sheet name="Atacam. III" sheetId="4" r:id="rId3"/>
    <sheet name="Coquimbo.. IV" sheetId="5" r:id="rId4"/>
    <sheet name="Valp. V" sheetId="6" r:id="rId5"/>
    <sheet name="L.B.O´Hig.VI" sheetId="7" r:id="rId6"/>
    <sheet name="Mau.VII" sheetId="8" r:id="rId7"/>
    <sheet name="Bio. VIII" sheetId="9" r:id="rId8"/>
    <sheet name="Arauc. IX" sheetId="10" r:id="rId9"/>
    <sheet name="L.Lagos X" sheetId="11" r:id="rId10"/>
    <sheet name="Aisén XI" sheetId="12" r:id="rId11"/>
    <sheet name="Mag y Ant XII" sheetId="14" r:id="rId12"/>
    <sheet name="Metrop XIII" sheetId="13" r:id="rId13"/>
    <sheet name="L.Ríos. XIV" sheetId="15" r:id="rId14"/>
    <sheet name="Arica y Par. XV" sheetId="17" r:id="rId15"/>
    <sheet name="Ñuble XVI" sheetId="16" r:id="rId16"/>
    <sheet name="NACIONAL" sheetId="3" r:id="rId17"/>
  </sheets>
  <definedNames>
    <definedName name="_xlnm._FilterDatabase" localSheetId="10" hidden="1">'Aisén XI'!$A$7:$X$7</definedName>
    <definedName name="_xlnm._FilterDatabase" localSheetId="1" hidden="1">Antof.II!$A$7:$AE$7</definedName>
    <definedName name="_xlnm._FilterDatabase" localSheetId="8" hidden="1">'Arauc. IX'!$A$7:$W$7</definedName>
    <definedName name="_xlnm._FilterDatabase" localSheetId="2" hidden="1">'Atacam. III'!$A$7:$AH$7</definedName>
    <definedName name="_xlnm._FilterDatabase" localSheetId="7" hidden="1">'Bio. VIII'!$A$7:$AH$7</definedName>
    <definedName name="_xlnm._FilterDatabase" localSheetId="3" hidden="1">'Coquimbo.. IV'!$A$7:$AG$7</definedName>
    <definedName name="_xlnm._FilterDatabase" localSheetId="5" hidden="1">L.B.O´Hig.VI!$A$7:$W$7</definedName>
    <definedName name="_xlnm._FilterDatabase" localSheetId="9" hidden="1">'L.Lagos X'!$A$7:$Y$38</definedName>
    <definedName name="_xlnm._FilterDatabase" localSheetId="13" hidden="1">'L.Ríos. XIV'!$A$7:$AH$7</definedName>
    <definedName name="_xlnm._FilterDatabase" localSheetId="11" hidden="1">'Mag y Ant XII'!$A$7:$AG$7</definedName>
    <definedName name="_xlnm._FilterDatabase" localSheetId="6" hidden="1">Mau.VII!$A$7:$AC$7</definedName>
    <definedName name="_xlnm._FilterDatabase" localSheetId="0" hidden="1">'Tarap. I'!$A$7:$AG$7</definedName>
    <definedName name="_xlnm._FilterDatabase" localSheetId="4" hidden="1">'Valp. V'!$A$7:$X$7</definedName>
  </definedNames>
  <calcPr calcId="162913"/>
</workbook>
</file>

<file path=xl/calcChain.xml><?xml version="1.0" encoding="utf-8"?>
<calcChain xmlns="http://schemas.openxmlformats.org/spreadsheetml/2006/main">
  <c r="L40" i="10" l="1"/>
  <c r="V9" i="16" l="1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9" i="17"/>
  <c r="V10" i="17"/>
  <c r="V11" i="17"/>
  <c r="V9" i="15"/>
  <c r="V10" i="15"/>
  <c r="V11" i="15"/>
  <c r="V12" i="15"/>
  <c r="V13" i="15"/>
  <c r="V14" i="15"/>
  <c r="V15" i="15"/>
  <c r="V16" i="15"/>
  <c r="V17" i="15"/>
  <c r="V18" i="15"/>
  <c r="V19" i="15"/>
  <c r="S9" i="17"/>
  <c r="S10" i="17"/>
  <c r="S11" i="17"/>
  <c r="S8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8" i="16"/>
  <c r="Q9" i="17"/>
  <c r="Q10" i="17"/>
  <c r="Q11" i="17"/>
  <c r="Q8" i="17"/>
  <c r="O9" i="17"/>
  <c r="O10" i="17"/>
  <c r="O11" i="17"/>
  <c r="O8" i="17"/>
  <c r="M9" i="17"/>
  <c r="M10" i="17"/>
  <c r="M11" i="17"/>
  <c r="M8" i="17"/>
  <c r="K9" i="17"/>
  <c r="K10" i="17"/>
  <c r="K11" i="17"/>
  <c r="K8" i="17"/>
  <c r="I9" i="17"/>
  <c r="I10" i="17"/>
  <c r="I11" i="17"/>
  <c r="I8" i="17"/>
  <c r="G9" i="17"/>
  <c r="G10" i="17"/>
  <c r="G11" i="17"/>
  <c r="E9" i="17"/>
  <c r="E10" i="17"/>
  <c r="E11" i="17"/>
  <c r="S9" i="15"/>
  <c r="S10" i="15"/>
  <c r="S11" i="15"/>
  <c r="S12" i="15"/>
  <c r="S13" i="15"/>
  <c r="S14" i="15"/>
  <c r="S15" i="15"/>
  <c r="S16" i="15"/>
  <c r="S17" i="15"/>
  <c r="S18" i="15"/>
  <c r="S19" i="15"/>
  <c r="S8" i="15"/>
  <c r="Q9" i="15"/>
  <c r="Q10" i="15"/>
  <c r="Q11" i="15"/>
  <c r="Q12" i="15"/>
  <c r="Q13" i="15"/>
  <c r="Q14" i="15"/>
  <c r="Q15" i="15"/>
  <c r="Q16" i="15"/>
  <c r="Q17" i="15"/>
  <c r="Q18" i="15"/>
  <c r="Q19" i="15"/>
  <c r="Q8" i="15"/>
  <c r="O9" i="15"/>
  <c r="O10" i="15"/>
  <c r="O11" i="15"/>
  <c r="O12" i="15"/>
  <c r="O13" i="15"/>
  <c r="O14" i="15"/>
  <c r="O15" i="15"/>
  <c r="O16" i="15"/>
  <c r="O17" i="15"/>
  <c r="O18" i="15"/>
  <c r="O19" i="15"/>
  <c r="O8" i="15"/>
  <c r="M9" i="15"/>
  <c r="M10" i="15"/>
  <c r="M11" i="15"/>
  <c r="M12" i="15"/>
  <c r="M13" i="15"/>
  <c r="M14" i="15"/>
  <c r="M15" i="15"/>
  <c r="M16" i="15"/>
  <c r="M17" i="15"/>
  <c r="M18" i="15"/>
  <c r="M19" i="15"/>
  <c r="M8" i="15"/>
  <c r="K9" i="15"/>
  <c r="K10" i="15"/>
  <c r="K11" i="15"/>
  <c r="K12" i="15"/>
  <c r="K13" i="15"/>
  <c r="K14" i="15"/>
  <c r="K15" i="15"/>
  <c r="K16" i="15"/>
  <c r="K17" i="15"/>
  <c r="K18" i="15"/>
  <c r="K19" i="15"/>
  <c r="K8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G9" i="15"/>
  <c r="G10" i="15"/>
  <c r="G11" i="15"/>
  <c r="G12" i="15"/>
  <c r="G13" i="15"/>
  <c r="G14" i="15"/>
  <c r="G15" i="15"/>
  <c r="G16" i="15"/>
  <c r="G17" i="15"/>
  <c r="G18" i="15"/>
  <c r="G19" i="15"/>
  <c r="G8" i="15"/>
  <c r="E9" i="15"/>
  <c r="E10" i="15"/>
  <c r="E11" i="15"/>
  <c r="E12" i="15"/>
  <c r="E13" i="15"/>
  <c r="E14" i="15"/>
  <c r="E15" i="15"/>
  <c r="E16" i="15"/>
  <c r="E17" i="15"/>
  <c r="E18" i="15"/>
  <c r="E19" i="15"/>
  <c r="E8" i="15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V9" i="1"/>
  <c r="V10" i="1"/>
  <c r="V11" i="1"/>
  <c r="V12" i="1"/>
  <c r="V13" i="1"/>
  <c r="V14" i="1"/>
  <c r="M21" i="3"/>
  <c r="T15" i="3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V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P20" i="15"/>
  <c r="O21" i="3" s="1"/>
  <c r="R20" i="15"/>
  <c r="Q21" i="3" s="1"/>
  <c r="T20" i="15"/>
  <c r="S21" i="3" s="1"/>
  <c r="U20" i="15"/>
  <c r="T21" i="3" s="1"/>
  <c r="D20" i="15"/>
  <c r="C21" i="3" s="1"/>
  <c r="V8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G8" i="17"/>
  <c r="E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W11" i="17" l="1"/>
  <c r="W15" i="15"/>
  <c r="I29" i="16"/>
  <c r="H23" i="3" s="1"/>
  <c r="V29" i="16"/>
  <c r="U23" i="3" s="1"/>
  <c r="W19" i="15"/>
  <c r="W17" i="15"/>
  <c r="W9" i="15"/>
  <c r="W16" i="15"/>
  <c r="V20" i="15"/>
  <c r="U21" i="3" s="1"/>
  <c r="W8" i="15"/>
  <c r="W27" i="16"/>
  <c r="W11" i="16"/>
  <c r="W26" i="16"/>
  <c r="W18" i="16"/>
  <c r="W10" i="16"/>
  <c r="W23" i="16"/>
  <c r="W15" i="16"/>
  <c r="W19" i="16"/>
  <c r="G12" i="17"/>
  <c r="F22" i="3" s="1"/>
  <c r="S12" i="17"/>
  <c r="R22" i="3" s="1"/>
  <c r="O12" i="17"/>
  <c r="N22" i="3" s="1"/>
  <c r="W10" i="17"/>
  <c r="Q12" i="17"/>
  <c r="P22" i="3" s="1"/>
  <c r="I12" i="17"/>
  <c r="H22" i="3" s="1"/>
  <c r="M12" i="17"/>
  <c r="L22" i="3" s="1"/>
  <c r="W14" i="15"/>
  <c r="W13" i="15"/>
  <c r="W12" i="15"/>
  <c r="W11" i="15"/>
  <c r="E20" i="15"/>
  <c r="D21" i="3" s="1"/>
  <c r="W22" i="16"/>
  <c r="W14" i="16"/>
  <c r="W8" i="16"/>
  <c r="F12" i="17"/>
  <c r="E22" i="3" s="1"/>
  <c r="W18" i="15"/>
  <c r="W10" i="15"/>
  <c r="W9" i="17"/>
  <c r="W28" i="16"/>
  <c r="W20" i="16"/>
  <c r="W12" i="16"/>
  <c r="D12" i="17"/>
  <c r="C22" i="3" s="1"/>
  <c r="O29" i="16"/>
  <c r="N23" i="3" s="1"/>
  <c r="Q29" i="16"/>
  <c r="P23" i="3" s="1"/>
  <c r="W25" i="16"/>
  <c r="W17" i="16"/>
  <c r="W9" i="16"/>
  <c r="E29" i="16"/>
  <c r="D23" i="3" s="1"/>
  <c r="S29" i="16"/>
  <c r="R23" i="3" s="1"/>
  <c r="M20" i="15"/>
  <c r="L21" i="3" s="1"/>
  <c r="Q20" i="15"/>
  <c r="P21" i="3" s="1"/>
  <c r="W24" i="16"/>
  <c r="W16" i="16"/>
  <c r="W21" i="16"/>
  <c r="W13" i="16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8" i="17"/>
  <c r="V12" i="17" s="1"/>
  <c r="U22" i="3" s="1"/>
  <c r="W8" i="17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V8" i="8" l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E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M14" i="2"/>
  <c r="L15" i="4"/>
  <c r="N11" i="4"/>
  <c r="S20" i="5"/>
  <c r="S32" i="8"/>
  <c r="Q8" i="8"/>
  <c r="O25" i="11"/>
  <c r="O13" i="12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9" i="13"/>
  <c r="G8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9" i="13"/>
  <c r="E8" i="13"/>
  <c r="S17" i="14"/>
  <c r="S16" i="14"/>
  <c r="S15" i="14"/>
  <c r="S14" i="14"/>
  <c r="S13" i="14"/>
  <c r="S11" i="14"/>
  <c r="S9" i="14"/>
  <c r="S8" i="14"/>
  <c r="O17" i="14"/>
  <c r="O16" i="14"/>
  <c r="O15" i="14"/>
  <c r="O13" i="14"/>
  <c r="O11" i="14"/>
  <c r="O10" i="14"/>
  <c r="O9" i="14"/>
  <c r="O8" i="14"/>
  <c r="K17" i="14"/>
  <c r="K15" i="14"/>
  <c r="K13" i="14"/>
  <c r="K12" i="14"/>
  <c r="K11" i="14"/>
  <c r="K10" i="14"/>
  <c r="K9" i="14"/>
  <c r="G10" i="14"/>
  <c r="G12" i="14"/>
  <c r="G13" i="14"/>
  <c r="G14" i="14"/>
  <c r="G15" i="14"/>
  <c r="G16" i="14"/>
  <c r="G9" i="14"/>
  <c r="Q17" i="14"/>
  <c r="Q16" i="14"/>
  <c r="Q15" i="14"/>
  <c r="Q14" i="14"/>
  <c r="Q13" i="14"/>
  <c r="Q12" i="14"/>
  <c r="Q11" i="14"/>
  <c r="Q10" i="14"/>
  <c r="Q9" i="14"/>
  <c r="Q8" i="14"/>
  <c r="M17" i="14"/>
  <c r="M16" i="14"/>
  <c r="M15" i="14"/>
  <c r="M14" i="14"/>
  <c r="M13" i="14"/>
  <c r="M12" i="14"/>
  <c r="M11" i="14"/>
  <c r="M10" i="14"/>
  <c r="M9" i="14"/>
  <c r="M8" i="14"/>
  <c r="I17" i="14"/>
  <c r="I16" i="14"/>
  <c r="I15" i="14"/>
  <c r="I14" i="14"/>
  <c r="I13" i="14"/>
  <c r="I12" i="14"/>
  <c r="I11" i="14"/>
  <c r="I10" i="14"/>
  <c r="I9" i="14"/>
  <c r="I8" i="14"/>
  <c r="E10" i="14"/>
  <c r="E11" i="14"/>
  <c r="E12" i="14"/>
  <c r="E13" i="14"/>
  <c r="E14" i="14"/>
  <c r="E15" i="14"/>
  <c r="E16" i="14"/>
  <c r="E17" i="14"/>
  <c r="E9" i="14"/>
  <c r="E8" i="14"/>
  <c r="E18" i="14" s="1"/>
  <c r="D19" i="3" s="1"/>
  <c r="K8" i="12"/>
  <c r="G11" i="12"/>
  <c r="Q17" i="12"/>
  <c r="Q16" i="12"/>
  <c r="Q15" i="12"/>
  <c r="Q14" i="12"/>
  <c r="Q13" i="12"/>
  <c r="Q12" i="12"/>
  <c r="Q11" i="12"/>
  <c r="Q10" i="12"/>
  <c r="Q9" i="12"/>
  <c r="Q8" i="12"/>
  <c r="M17" i="12"/>
  <c r="M16" i="12"/>
  <c r="M15" i="12"/>
  <c r="M14" i="12"/>
  <c r="M13" i="12"/>
  <c r="M12" i="12"/>
  <c r="M11" i="12"/>
  <c r="M10" i="12"/>
  <c r="M9" i="12"/>
  <c r="M8" i="12"/>
  <c r="I17" i="12"/>
  <c r="I16" i="12"/>
  <c r="I15" i="12"/>
  <c r="I14" i="12"/>
  <c r="I13" i="12"/>
  <c r="I12" i="12"/>
  <c r="I11" i="12"/>
  <c r="I10" i="12"/>
  <c r="I9" i="12"/>
  <c r="I8" i="12"/>
  <c r="E10" i="12"/>
  <c r="E11" i="12"/>
  <c r="E12" i="12"/>
  <c r="E13" i="12"/>
  <c r="E14" i="12"/>
  <c r="E15" i="12"/>
  <c r="E16" i="12"/>
  <c r="E17" i="12"/>
  <c r="E9" i="12"/>
  <c r="E8" i="12"/>
  <c r="S37" i="11"/>
  <c r="S36" i="11"/>
  <c r="S34" i="11"/>
  <c r="S12" i="11"/>
  <c r="O23" i="11"/>
  <c r="O21" i="11"/>
  <c r="O19" i="11"/>
  <c r="O8" i="11"/>
  <c r="K34" i="11"/>
  <c r="K32" i="11"/>
  <c r="K27" i="11"/>
  <c r="K26" i="11"/>
  <c r="K8" i="11"/>
  <c r="G17" i="11"/>
  <c r="G23" i="11"/>
  <c r="G25" i="11"/>
  <c r="G27" i="11"/>
  <c r="Q22" i="11"/>
  <c r="Q20" i="11"/>
  <c r="Q18" i="11"/>
  <c r="M36" i="11"/>
  <c r="M25" i="11"/>
  <c r="I20" i="11"/>
  <c r="I10" i="11"/>
  <c r="I8" i="11"/>
  <c r="E11" i="11"/>
  <c r="S39" i="10"/>
  <c r="S38" i="10"/>
  <c r="S36" i="10"/>
  <c r="S34" i="10"/>
  <c r="S33" i="10"/>
  <c r="S32" i="10"/>
  <c r="S31" i="10"/>
  <c r="S30" i="10"/>
  <c r="S28" i="10"/>
  <c r="S26" i="10"/>
  <c r="S25" i="10"/>
  <c r="S24" i="10"/>
  <c r="S23" i="10"/>
  <c r="S22" i="10"/>
  <c r="S20" i="10"/>
  <c r="S18" i="10"/>
  <c r="S17" i="10"/>
  <c r="S16" i="10"/>
  <c r="S15" i="10"/>
  <c r="S14" i="10"/>
  <c r="S12" i="10"/>
  <c r="S10" i="10"/>
  <c r="S9" i="10"/>
  <c r="S8" i="10"/>
  <c r="O39" i="10"/>
  <c r="O38" i="10"/>
  <c r="O36" i="10"/>
  <c r="O34" i="10"/>
  <c r="O33" i="10"/>
  <c r="O32" i="10"/>
  <c r="O31" i="10"/>
  <c r="O30" i="10"/>
  <c r="O28" i="10"/>
  <c r="O26" i="10"/>
  <c r="O25" i="10"/>
  <c r="O24" i="10"/>
  <c r="O23" i="10"/>
  <c r="O22" i="10"/>
  <c r="O20" i="10"/>
  <c r="O18" i="10"/>
  <c r="O17" i="10"/>
  <c r="O16" i="10"/>
  <c r="O15" i="10"/>
  <c r="O14" i="10"/>
  <c r="O12" i="10"/>
  <c r="O10" i="10"/>
  <c r="O9" i="10"/>
  <c r="O8" i="10"/>
  <c r="K39" i="10"/>
  <c r="K38" i="10"/>
  <c r="K36" i="10"/>
  <c r="K34" i="10"/>
  <c r="K33" i="10"/>
  <c r="K32" i="10"/>
  <c r="K31" i="10"/>
  <c r="K30" i="10"/>
  <c r="K28" i="10"/>
  <c r="K26" i="10"/>
  <c r="K25" i="10"/>
  <c r="K24" i="10"/>
  <c r="K23" i="10"/>
  <c r="K22" i="10"/>
  <c r="K20" i="10"/>
  <c r="K18" i="10"/>
  <c r="K17" i="10"/>
  <c r="K16" i="10"/>
  <c r="K15" i="10"/>
  <c r="K14" i="10"/>
  <c r="K12" i="10"/>
  <c r="K10" i="10"/>
  <c r="K9" i="10"/>
  <c r="K8" i="10"/>
  <c r="G34" i="10"/>
  <c r="G35" i="10"/>
  <c r="G37" i="10"/>
  <c r="G39" i="10"/>
  <c r="G10" i="10"/>
  <c r="G11" i="10"/>
  <c r="G12" i="10"/>
  <c r="G13" i="10"/>
  <c r="G15" i="10"/>
  <c r="G17" i="10"/>
  <c r="G18" i="10"/>
  <c r="G19" i="10"/>
  <c r="G20" i="10"/>
  <c r="G21" i="10"/>
  <c r="G23" i="10"/>
  <c r="G25" i="10"/>
  <c r="G26" i="10"/>
  <c r="G27" i="10"/>
  <c r="G28" i="10"/>
  <c r="G29" i="10"/>
  <c r="G31" i="10"/>
  <c r="G33" i="10"/>
  <c r="G9" i="10"/>
  <c r="G8" i="10"/>
  <c r="Q39" i="10"/>
  <c r="Q38" i="10"/>
  <c r="Q36" i="10"/>
  <c r="Q32" i="10"/>
  <c r="Q18" i="10"/>
  <c r="Q17" i="10"/>
  <c r="Q16" i="10"/>
  <c r="Q10" i="10"/>
  <c r="M36" i="10"/>
  <c r="M28" i="10"/>
  <c r="M25" i="10"/>
  <c r="M15" i="10"/>
  <c r="M14" i="10"/>
  <c r="M10" i="10"/>
  <c r="M8" i="10"/>
  <c r="I28" i="10"/>
  <c r="I25" i="10"/>
  <c r="I24" i="10"/>
  <c r="I17" i="10"/>
  <c r="I11" i="10"/>
  <c r="I9" i="10"/>
  <c r="E12" i="10"/>
  <c r="E21" i="10"/>
  <c r="E23" i="10"/>
  <c r="E24" i="10"/>
  <c r="E25" i="10"/>
  <c r="E26" i="10"/>
  <c r="E35" i="10"/>
  <c r="E39" i="10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9" i="9"/>
  <c r="E10" i="9"/>
  <c r="E11" i="9"/>
  <c r="E12" i="9"/>
  <c r="E13" i="9"/>
  <c r="E14" i="9"/>
  <c r="E15" i="9"/>
  <c r="W15" i="9" s="1"/>
  <c r="E16" i="9"/>
  <c r="E17" i="9"/>
  <c r="E18" i="9"/>
  <c r="E19" i="9"/>
  <c r="E20" i="9"/>
  <c r="E21" i="9"/>
  <c r="E22" i="9"/>
  <c r="E23" i="9"/>
  <c r="W23" i="9" s="1"/>
  <c r="E24" i="9"/>
  <c r="E25" i="9"/>
  <c r="E26" i="9"/>
  <c r="E27" i="9"/>
  <c r="E28" i="9"/>
  <c r="E29" i="9"/>
  <c r="E30" i="9"/>
  <c r="E31" i="9"/>
  <c r="W31" i="9" s="1"/>
  <c r="E32" i="9"/>
  <c r="E33" i="9"/>
  <c r="E34" i="9"/>
  <c r="E35" i="9"/>
  <c r="E36" i="9"/>
  <c r="E37" i="9"/>
  <c r="E38" i="9"/>
  <c r="E39" i="9"/>
  <c r="W39" i="9" s="1"/>
  <c r="E40" i="9"/>
  <c r="S27" i="8"/>
  <c r="S25" i="8"/>
  <c r="O33" i="8"/>
  <c r="O31" i="8"/>
  <c r="O13" i="8"/>
  <c r="O12" i="8"/>
  <c r="K19" i="8"/>
  <c r="K18" i="8"/>
  <c r="G18" i="8"/>
  <c r="G26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9" i="8"/>
  <c r="E8" i="8"/>
  <c r="S40" i="7"/>
  <c r="S39" i="7"/>
  <c r="S37" i="7"/>
  <c r="S35" i="7"/>
  <c r="S26" i="7"/>
  <c r="S19" i="7"/>
  <c r="S18" i="7"/>
  <c r="S10" i="7"/>
  <c r="S9" i="7"/>
  <c r="O40" i="7"/>
  <c r="O28" i="7"/>
  <c r="O27" i="7"/>
  <c r="O26" i="7"/>
  <c r="O22" i="7"/>
  <c r="O16" i="7"/>
  <c r="O11" i="7"/>
  <c r="K38" i="7"/>
  <c r="K37" i="7"/>
  <c r="K36" i="7"/>
  <c r="K34" i="7"/>
  <c r="K26" i="7"/>
  <c r="K25" i="7"/>
  <c r="K22" i="7"/>
  <c r="K18" i="7"/>
  <c r="K14" i="7"/>
  <c r="G11" i="7"/>
  <c r="G12" i="7"/>
  <c r="G13" i="7"/>
  <c r="G14" i="7"/>
  <c r="G21" i="7"/>
  <c r="G24" i="7"/>
  <c r="G27" i="7"/>
  <c r="G31" i="7"/>
  <c r="G32" i="7"/>
  <c r="G36" i="7"/>
  <c r="Q38" i="7"/>
  <c r="Q37" i="7"/>
  <c r="Q36" i="7"/>
  <c r="Q20" i="7"/>
  <c r="Q19" i="7"/>
  <c r="Q16" i="7"/>
  <c r="M38" i="7"/>
  <c r="M37" i="7"/>
  <c r="M31" i="7"/>
  <c r="M21" i="7"/>
  <c r="M20" i="7"/>
  <c r="M19" i="7"/>
  <c r="M8" i="7"/>
  <c r="I37" i="7"/>
  <c r="I36" i="7"/>
  <c r="I25" i="7"/>
  <c r="I24" i="7"/>
  <c r="I23" i="7"/>
  <c r="I9" i="7"/>
  <c r="I8" i="7"/>
  <c r="E10" i="7"/>
  <c r="E19" i="7"/>
  <c r="E20" i="7"/>
  <c r="E21" i="7"/>
  <c r="E30" i="7"/>
  <c r="E33" i="7"/>
  <c r="E34" i="7"/>
  <c r="E8" i="7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9" i="6"/>
  <c r="G8" i="6"/>
  <c r="Q44" i="6"/>
  <c r="Q40" i="6"/>
  <c r="Q39" i="6"/>
  <c r="Q38" i="6"/>
  <c r="Q37" i="6"/>
  <c r="Q36" i="6"/>
  <c r="Q32" i="6"/>
  <c r="Q30" i="6"/>
  <c r="Q29" i="6"/>
  <c r="Q28" i="6"/>
  <c r="Q25" i="6"/>
  <c r="Q24" i="6"/>
  <c r="Q22" i="6"/>
  <c r="Q20" i="6"/>
  <c r="Q17" i="6"/>
  <c r="Q16" i="6"/>
  <c r="Q15" i="6"/>
  <c r="Q14" i="6"/>
  <c r="Q12" i="6"/>
  <c r="Q8" i="6"/>
  <c r="M45" i="6"/>
  <c r="M44" i="6"/>
  <c r="M43" i="6"/>
  <c r="M42" i="6"/>
  <c r="M38" i="6"/>
  <c r="M36" i="6"/>
  <c r="M35" i="6"/>
  <c r="M34" i="6"/>
  <c r="M31" i="6"/>
  <c r="M30" i="6"/>
  <c r="M28" i="6"/>
  <c r="M26" i="6"/>
  <c r="M23" i="6"/>
  <c r="M22" i="6"/>
  <c r="M21" i="6"/>
  <c r="M20" i="6"/>
  <c r="M18" i="6"/>
  <c r="M14" i="6"/>
  <c r="M13" i="6"/>
  <c r="M12" i="6"/>
  <c r="M11" i="6"/>
  <c r="M10" i="6"/>
  <c r="I44" i="6"/>
  <c r="I42" i="6"/>
  <c r="I41" i="6"/>
  <c r="I40" i="6"/>
  <c r="I37" i="6"/>
  <c r="I36" i="6"/>
  <c r="I34" i="6"/>
  <c r="I32" i="6"/>
  <c r="I29" i="6"/>
  <c r="I28" i="6"/>
  <c r="I27" i="6"/>
  <c r="I26" i="6"/>
  <c r="I24" i="6"/>
  <c r="I20" i="6"/>
  <c r="I19" i="6"/>
  <c r="I18" i="6"/>
  <c r="I17" i="6"/>
  <c r="I16" i="6"/>
  <c r="I12" i="6"/>
  <c r="I10" i="6"/>
  <c r="I9" i="6"/>
  <c r="I8" i="6"/>
  <c r="E12" i="6"/>
  <c r="E13" i="6"/>
  <c r="E15" i="6"/>
  <c r="E17" i="6"/>
  <c r="E20" i="6"/>
  <c r="E21" i="6"/>
  <c r="E22" i="6"/>
  <c r="E23" i="6"/>
  <c r="E25" i="6"/>
  <c r="E29" i="6"/>
  <c r="E30" i="6"/>
  <c r="E31" i="6"/>
  <c r="E32" i="6"/>
  <c r="E33" i="6"/>
  <c r="E37" i="6"/>
  <c r="E39" i="6"/>
  <c r="E40" i="6"/>
  <c r="E41" i="6"/>
  <c r="E44" i="6"/>
  <c r="E45" i="6"/>
  <c r="E8" i="6"/>
  <c r="S21" i="5"/>
  <c r="S17" i="5"/>
  <c r="S13" i="5"/>
  <c r="S9" i="5"/>
  <c r="O20" i="5"/>
  <c r="O16" i="5"/>
  <c r="O12" i="5"/>
  <c r="O8" i="5"/>
  <c r="K19" i="5"/>
  <c r="K15" i="5"/>
  <c r="K11" i="5"/>
  <c r="G10" i="5"/>
  <c r="G14" i="5"/>
  <c r="G18" i="5"/>
  <c r="G22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5"/>
  <c r="E8" i="5"/>
  <c r="T11" i="4"/>
  <c r="T12" i="4"/>
  <c r="T13" i="4"/>
  <c r="R13" i="4"/>
  <c r="R14" i="4"/>
  <c r="P13" i="4"/>
  <c r="P14" i="4"/>
  <c r="P9" i="4"/>
  <c r="N9" i="4"/>
  <c r="N8" i="4"/>
  <c r="L9" i="4"/>
  <c r="L8" i="4"/>
  <c r="J10" i="4"/>
  <c r="H9" i="4"/>
  <c r="H12" i="4"/>
  <c r="F12" i="4"/>
  <c r="F13" i="4"/>
  <c r="S9" i="2"/>
  <c r="S10" i="2"/>
  <c r="S11" i="2"/>
  <c r="S12" i="2"/>
  <c r="S13" i="2"/>
  <c r="S14" i="2"/>
  <c r="S8" i="2"/>
  <c r="Q11" i="2"/>
  <c r="Q12" i="2"/>
  <c r="Q13" i="2"/>
  <c r="Q16" i="2"/>
  <c r="O9" i="2"/>
  <c r="O11" i="2"/>
  <c r="O12" i="2"/>
  <c r="O15" i="2"/>
  <c r="O16" i="2"/>
  <c r="O8" i="2"/>
  <c r="M10" i="2"/>
  <c r="M15" i="2"/>
  <c r="M16" i="2"/>
  <c r="M8" i="2"/>
  <c r="K9" i="2"/>
  <c r="K10" i="2"/>
  <c r="K13" i="2"/>
  <c r="K15" i="2"/>
  <c r="K16" i="2"/>
  <c r="K8" i="2"/>
  <c r="I9" i="2"/>
  <c r="I12" i="2"/>
  <c r="I14" i="2"/>
  <c r="I8" i="2"/>
  <c r="G11" i="2"/>
  <c r="G12" i="2"/>
  <c r="G13" i="2"/>
  <c r="G14" i="2"/>
  <c r="G15" i="2"/>
  <c r="E11" i="2"/>
  <c r="E12" i="2"/>
  <c r="E13" i="2"/>
  <c r="E14" i="2"/>
  <c r="S8" i="1"/>
  <c r="S9" i="1"/>
  <c r="S10" i="1"/>
  <c r="S11" i="1"/>
  <c r="S12" i="1"/>
  <c r="S13" i="1"/>
  <c r="S14" i="1"/>
  <c r="Q8" i="1"/>
  <c r="Q9" i="1"/>
  <c r="Q10" i="1"/>
  <c r="Q11" i="1"/>
  <c r="Q12" i="1"/>
  <c r="Q13" i="1"/>
  <c r="Q14" i="1"/>
  <c r="I8" i="1"/>
  <c r="I9" i="1"/>
  <c r="I10" i="1"/>
  <c r="I11" i="1"/>
  <c r="I12" i="1"/>
  <c r="I13" i="1"/>
  <c r="I14" i="1"/>
  <c r="O8" i="1"/>
  <c r="O9" i="1"/>
  <c r="O10" i="1"/>
  <c r="O11" i="1"/>
  <c r="O12" i="1"/>
  <c r="O13" i="1"/>
  <c r="O14" i="1"/>
  <c r="M12" i="1"/>
  <c r="M13" i="1"/>
  <c r="M14" i="1"/>
  <c r="M8" i="1"/>
  <c r="M9" i="1"/>
  <c r="M10" i="1"/>
  <c r="M11" i="1"/>
  <c r="K8" i="1"/>
  <c r="K9" i="1"/>
  <c r="K10" i="1"/>
  <c r="K11" i="1"/>
  <c r="K12" i="1"/>
  <c r="K13" i="1"/>
  <c r="K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N40" i="10"/>
  <c r="M16" i="3" s="1"/>
  <c r="N38" i="8"/>
  <c r="M14" i="3" s="1"/>
  <c r="L38" i="8"/>
  <c r="K14" i="3" s="1"/>
  <c r="N41" i="7"/>
  <c r="M13" i="3" s="1"/>
  <c r="L41" i="7"/>
  <c r="K13" i="3" s="1"/>
  <c r="N46" i="6"/>
  <c r="M12" i="3" s="1"/>
  <c r="N23" i="5"/>
  <c r="M11" i="3" s="1"/>
  <c r="L23" i="5"/>
  <c r="K11" i="3" s="1"/>
  <c r="O17" i="4"/>
  <c r="M10" i="3" s="1"/>
  <c r="M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F18" i="12"/>
  <c r="E18" i="3" s="1"/>
  <c r="H18" i="12"/>
  <c r="G18" i="3" s="1"/>
  <c r="J18" i="12"/>
  <c r="I18" i="3" s="1"/>
  <c r="L18" i="12"/>
  <c r="K18" i="3" s="1"/>
  <c r="N18" i="12"/>
  <c r="M18" i="3" s="1"/>
  <c r="P18" i="12"/>
  <c r="O18" i="3" s="1"/>
  <c r="R18" i="12"/>
  <c r="Q18" i="3" s="1"/>
  <c r="T18" i="12"/>
  <c r="S18" i="3" s="1"/>
  <c r="U18" i="12"/>
  <c r="T18" i="3" s="1"/>
  <c r="D18" i="12"/>
  <c r="C18" i="3" s="1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F41" i="7"/>
  <c r="E13" i="3" s="1"/>
  <c r="H41" i="7"/>
  <c r="G13" i="3" s="1"/>
  <c r="J41" i="7"/>
  <c r="I13" i="3" s="1"/>
  <c r="P41" i="7"/>
  <c r="O13" i="3" s="1"/>
  <c r="R41" i="7"/>
  <c r="Q13" i="3" s="1"/>
  <c r="T41" i="7"/>
  <c r="S13" i="3" s="1"/>
  <c r="U41" i="7"/>
  <c r="T13" i="3" s="1"/>
  <c r="D41" i="7"/>
  <c r="C13" i="3" s="1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G17" i="4"/>
  <c r="E10" i="3" s="1"/>
  <c r="I17" i="4"/>
  <c r="G10" i="3" s="1"/>
  <c r="K17" i="4"/>
  <c r="I10" i="3" s="1"/>
  <c r="Q17" i="4"/>
  <c r="O10" i="3" s="1"/>
  <c r="S17" i="4"/>
  <c r="Q10" i="3" s="1"/>
  <c r="U17" i="4"/>
  <c r="S10" i="3" s="1"/>
  <c r="V17" i="4"/>
  <c r="T10" i="3" s="1"/>
  <c r="E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8" i="10"/>
  <c r="V37" i="6"/>
  <c r="V8" i="13"/>
  <c r="V9" i="14"/>
  <c r="V10" i="14"/>
  <c r="V11" i="14"/>
  <c r="V12" i="14"/>
  <c r="V13" i="14"/>
  <c r="V14" i="14"/>
  <c r="V15" i="14"/>
  <c r="V16" i="14"/>
  <c r="V17" i="14"/>
  <c r="V8" i="14"/>
  <c r="V9" i="12"/>
  <c r="V10" i="12"/>
  <c r="V11" i="12"/>
  <c r="V12" i="12"/>
  <c r="V13" i="12"/>
  <c r="V14" i="12"/>
  <c r="V15" i="12"/>
  <c r="V16" i="12"/>
  <c r="V17" i="12"/>
  <c r="V8" i="12"/>
  <c r="V8" i="11"/>
  <c r="V38" i="11" s="1"/>
  <c r="U17" i="3" s="1"/>
  <c r="V20" i="5"/>
  <c r="V9" i="5"/>
  <c r="V10" i="5"/>
  <c r="V11" i="5"/>
  <c r="V12" i="5"/>
  <c r="V13" i="5"/>
  <c r="V14" i="5"/>
  <c r="V15" i="5"/>
  <c r="V16" i="5"/>
  <c r="V17" i="5"/>
  <c r="V18" i="5"/>
  <c r="V19" i="5"/>
  <c r="V21" i="5"/>
  <c r="V22" i="5"/>
  <c r="V8" i="5"/>
  <c r="V8" i="9"/>
  <c r="V41" i="9" s="1"/>
  <c r="U15" i="3" s="1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9" i="8"/>
  <c r="V10" i="8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9" i="7"/>
  <c r="V8" i="7"/>
  <c r="V9" i="6"/>
  <c r="V10" i="6"/>
  <c r="V11" i="6"/>
  <c r="V12" i="6"/>
  <c r="V13" i="6"/>
  <c r="V14" i="6"/>
  <c r="V15" i="6"/>
  <c r="V16" i="6"/>
  <c r="V17" i="6"/>
  <c r="V18" i="6"/>
  <c r="V19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8" i="6"/>
  <c r="V39" i="6"/>
  <c r="V40" i="6"/>
  <c r="V41" i="6"/>
  <c r="V42" i="6"/>
  <c r="V43" i="6"/>
  <c r="V44" i="6"/>
  <c r="V45" i="6"/>
  <c r="V8" i="6"/>
  <c r="W9" i="4"/>
  <c r="W10" i="4"/>
  <c r="W11" i="4"/>
  <c r="W12" i="4"/>
  <c r="W13" i="4"/>
  <c r="W14" i="4"/>
  <c r="W15" i="4"/>
  <c r="W16" i="4"/>
  <c r="W8" i="4"/>
  <c r="V11" i="2"/>
  <c r="V12" i="2"/>
  <c r="V13" i="2"/>
  <c r="V14" i="2"/>
  <c r="V15" i="2"/>
  <c r="V16" i="2"/>
  <c r="V9" i="2"/>
  <c r="V10" i="2"/>
  <c r="V8" i="2"/>
  <c r="V8" i="1"/>
  <c r="V20" i="6"/>
  <c r="D41" i="9"/>
  <c r="C15" i="3" s="1"/>
  <c r="G21" i="5"/>
  <c r="G17" i="5"/>
  <c r="G13" i="5"/>
  <c r="K8" i="5"/>
  <c r="K12" i="5"/>
  <c r="K16" i="5"/>
  <c r="K20" i="5"/>
  <c r="O9" i="5"/>
  <c r="O13" i="5"/>
  <c r="O17" i="5"/>
  <c r="O21" i="5"/>
  <c r="S10" i="5"/>
  <c r="S14" i="5"/>
  <c r="S18" i="5"/>
  <c r="S22" i="5"/>
  <c r="G8" i="5"/>
  <c r="G20" i="5"/>
  <c r="G16" i="5"/>
  <c r="G12" i="5"/>
  <c r="K9" i="5"/>
  <c r="K13" i="5"/>
  <c r="K17" i="5"/>
  <c r="K21" i="5"/>
  <c r="O10" i="5"/>
  <c r="O14" i="5"/>
  <c r="O18" i="5"/>
  <c r="O22" i="5"/>
  <c r="S11" i="5"/>
  <c r="S15" i="5"/>
  <c r="S19" i="5"/>
  <c r="G9" i="5"/>
  <c r="G19" i="5"/>
  <c r="G15" i="5"/>
  <c r="G11" i="5"/>
  <c r="K10" i="5"/>
  <c r="K14" i="5"/>
  <c r="K18" i="5"/>
  <c r="K22" i="5"/>
  <c r="O11" i="5"/>
  <c r="O15" i="5"/>
  <c r="O19" i="5"/>
  <c r="S8" i="5"/>
  <c r="S12" i="5"/>
  <c r="S16" i="5"/>
  <c r="K24" i="3" l="1"/>
  <c r="W59" i="13"/>
  <c r="W51" i="13"/>
  <c r="W43" i="13"/>
  <c r="W19" i="13"/>
  <c r="W11" i="13"/>
  <c r="W57" i="13"/>
  <c r="W49" i="13"/>
  <c r="W41" i="13"/>
  <c r="W33" i="13"/>
  <c r="W25" i="13"/>
  <c r="W17" i="13"/>
  <c r="W35" i="13"/>
  <c r="W27" i="13"/>
  <c r="E24" i="3"/>
  <c r="M24" i="3"/>
  <c r="W12" i="1"/>
  <c r="W55" i="13"/>
  <c r="W47" i="13"/>
  <c r="W39" i="13"/>
  <c r="W31" i="13"/>
  <c r="W23" i="13"/>
  <c r="W15" i="13"/>
  <c r="W53" i="13"/>
  <c r="W45" i="13"/>
  <c r="W37" i="13"/>
  <c r="W29" i="13"/>
  <c r="W21" i="13"/>
  <c r="W13" i="13"/>
  <c r="W9" i="13"/>
  <c r="I41" i="9"/>
  <c r="H15" i="3" s="1"/>
  <c r="W11" i="1"/>
  <c r="W38" i="9"/>
  <c r="W30" i="9"/>
  <c r="W22" i="9"/>
  <c r="W14" i="9"/>
  <c r="M41" i="9"/>
  <c r="L15" i="3" s="1"/>
  <c r="W58" i="13"/>
  <c r="W50" i="13"/>
  <c r="W42" i="13"/>
  <c r="W34" i="13"/>
  <c r="W26" i="13"/>
  <c r="W18" i="13"/>
  <c r="W10" i="13"/>
  <c r="W10" i="1"/>
  <c r="W37" i="9"/>
  <c r="W29" i="9"/>
  <c r="W21" i="9"/>
  <c r="W13" i="9"/>
  <c r="Q41" i="9"/>
  <c r="P15" i="3" s="1"/>
  <c r="I18" i="14"/>
  <c r="H19" i="3" s="1"/>
  <c r="V18" i="14"/>
  <c r="U19" i="3" s="1"/>
  <c r="W9" i="1"/>
  <c r="W36" i="9"/>
  <c r="W28" i="9"/>
  <c r="W20" i="9"/>
  <c r="W12" i="9"/>
  <c r="G41" i="9"/>
  <c r="F15" i="3" s="1"/>
  <c r="W56" i="13"/>
  <c r="W48" i="13"/>
  <c r="W40" i="13"/>
  <c r="W32" i="13"/>
  <c r="W24" i="13"/>
  <c r="W16" i="13"/>
  <c r="W35" i="9"/>
  <c r="W11" i="9"/>
  <c r="W34" i="9"/>
  <c r="W26" i="9"/>
  <c r="W18" i="9"/>
  <c r="W10" i="9"/>
  <c r="O41" i="9"/>
  <c r="N15" i="3" s="1"/>
  <c r="W54" i="13"/>
  <c r="W46" i="13"/>
  <c r="W38" i="13"/>
  <c r="W30" i="13"/>
  <c r="W22" i="13"/>
  <c r="W14" i="13"/>
  <c r="W27" i="9"/>
  <c r="W19" i="9"/>
  <c r="K41" i="9"/>
  <c r="J15" i="3" s="1"/>
  <c r="M18" i="14"/>
  <c r="L19" i="3" s="1"/>
  <c r="W14" i="1"/>
  <c r="W33" i="9"/>
  <c r="W25" i="9"/>
  <c r="W17" i="9"/>
  <c r="W9" i="9"/>
  <c r="S41" i="9"/>
  <c r="R15" i="3" s="1"/>
  <c r="Q18" i="14"/>
  <c r="P19" i="3" s="1"/>
  <c r="W13" i="1"/>
  <c r="W40" i="9"/>
  <c r="W32" i="9"/>
  <c r="W24" i="9"/>
  <c r="W16" i="9"/>
  <c r="E41" i="9"/>
  <c r="D15" i="3" s="1"/>
  <c r="W52" i="13"/>
  <c r="W44" i="13"/>
  <c r="W36" i="13"/>
  <c r="W28" i="13"/>
  <c r="W20" i="13"/>
  <c r="W12" i="13"/>
  <c r="T24" i="3"/>
  <c r="S24" i="3"/>
  <c r="Q24" i="3"/>
  <c r="I24" i="3"/>
  <c r="C24" i="3"/>
  <c r="O24" i="3"/>
  <c r="G24" i="3"/>
  <c r="M18" i="12"/>
  <c r="L18" i="3" s="1"/>
  <c r="Q18" i="12"/>
  <c r="P18" i="3" s="1"/>
  <c r="G15" i="1"/>
  <c r="F8" i="3" s="1"/>
  <c r="O60" i="13"/>
  <c r="N20" i="3" s="1"/>
  <c r="G60" i="13"/>
  <c r="F20" i="3" s="1"/>
  <c r="Q60" i="13"/>
  <c r="P20" i="3" s="1"/>
  <c r="I60" i="13"/>
  <c r="H20" i="3" s="1"/>
  <c r="W44" i="6"/>
  <c r="K46" i="6"/>
  <c r="J12" i="3" s="1"/>
  <c r="O46" i="6"/>
  <c r="N12" i="3" s="1"/>
  <c r="W12" i="6"/>
  <c r="W16" i="5"/>
  <c r="O23" i="5"/>
  <c r="N11" i="3" s="1"/>
  <c r="K23" i="5"/>
  <c r="J11" i="3" s="1"/>
  <c r="W21" i="5"/>
  <c r="Q23" i="5"/>
  <c r="P11" i="3" s="1"/>
  <c r="W18" i="5"/>
  <c r="W8" i="1"/>
  <c r="S15" i="1"/>
  <c r="R8" i="3" s="1"/>
  <c r="Q15" i="1"/>
  <c r="P8" i="3" s="1"/>
  <c r="E60" i="13"/>
  <c r="D20" i="3" s="1"/>
  <c r="F11" i="4"/>
  <c r="N16" i="4"/>
  <c r="O14" i="8"/>
  <c r="K12" i="12"/>
  <c r="K15" i="1"/>
  <c r="J8" i="3" s="1"/>
  <c r="Q34" i="7"/>
  <c r="Q26" i="7"/>
  <c r="Q18" i="7"/>
  <c r="Q10" i="7"/>
  <c r="M35" i="7"/>
  <c r="Q33" i="7"/>
  <c r="Q25" i="7"/>
  <c r="Q17" i="7"/>
  <c r="Q9" i="7"/>
  <c r="M34" i="7"/>
  <c r="M26" i="7"/>
  <c r="M18" i="7"/>
  <c r="M10" i="7"/>
  <c r="I35" i="7"/>
  <c r="I27" i="7"/>
  <c r="I19" i="7"/>
  <c r="I11" i="7"/>
  <c r="E14" i="7"/>
  <c r="E22" i="7"/>
  <c r="Q35" i="7"/>
  <c r="Q23" i="7"/>
  <c r="Q13" i="7"/>
  <c r="M36" i="7"/>
  <c r="M25" i="7"/>
  <c r="M16" i="7"/>
  <c r="I40" i="7"/>
  <c r="I31" i="7"/>
  <c r="I22" i="7"/>
  <c r="I13" i="7"/>
  <c r="E13" i="7"/>
  <c r="E23" i="7"/>
  <c r="E31" i="7"/>
  <c r="E39" i="7"/>
  <c r="Q21" i="7"/>
  <c r="M32" i="7"/>
  <c r="M23" i="7"/>
  <c r="I38" i="7"/>
  <c r="I20" i="7"/>
  <c r="Q32" i="7"/>
  <c r="Q22" i="7"/>
  <c r="Q12" i="7"/>
  <c r="M33" i="7"/>
  <c r="M24" i="7"/>
  <c r="M15" i="7"/>
  <c r="I39" i="7"/>
  <c r="I30" i="7"/>
  <c r="I21" i="7"/>
  <c r="I12" i="7"/>
  <c r="E15" i="7"/>
  <c r="E24" i="7"/>
  <c r="E32" i="7"/>
  <c r="E40" i="7"/>
  <c r="Q31" i="7"/>
  <c r="Q11" i="7"/>
  <c r="M14" i="7"/>
  <c r="I29" i="7"/>
  <c r="I10" i="7"/>
  <c r="H8" i="4"/>
  <c r="L16" i="4"/>
  <c r="P12" i="4"/>
  <c r="W20" i="6"/>
  <c r="E29" i="7"/>
  <c r="I14" i="7"/>
  <c r="I26" i="7"/>
  <c r="M22" i="7"/>
  <c r="Q24" i="7"/>
  <c r="G8" i="8"/>
  <c r="G15" i="8"/>
  <c r="O19" i="8"/>
  <c r="S13" i="8"/>
  <c r="E30" i="11"/>
  <c r="I24" i="11"/>
  <c r="O8" i="12"/>
  <c r="S38" i="7"/>
  <c r="S30" i="7"/>
  <c r="S22" i="7"/>
  <c r="S14" i="7"/>
  <c r="O39" i="7"/>
  <c r="O31" i="7"/>
  <c r="O23" i="7"/>
  <c r="S36" i="7"/>
  <c r="S28" i="7"/>
  <c r="S20" i="7"/>
  <c r="S12" i="7"/>
  <c r="O37" i="7"/>
  <c r="O29" i="7"/>
  <c r="O21" i="7"/>
  <c r="S34" i="7"/>
  <c r="S24" i="7"/>
  <c r="S13" i="7"/>
  <c r="O35" i="7"/>
  <c r="O25" i="7"/>
  <c r="O15" i="7"/>
  <c r="K40" i="7"/>
  <c r="K32" i="7"/>
  <c r="K24" i="7"/>
  <c r="K16" i="7"/>
  <c r="K8" i="7"/>
  <c r="G17" i="7"/>
  <c r="G25" i="7"/>
  <c r="G33" i="7"/>
  <c r="G9" i="7"/>
  <c r="S33" i="7"/>
  <c r="S23" i="7"/>
  <c r="S11" i="7"/>
  <c r="O34" i="7"/>
  <c r="O24" i="7"/>
  <c r="O14" i="7"/>
  <c r="K39" i="7"/>
  <c r="K31" i="7"/>
  <c r="K23" i="7"/>
  <c r="K15" i="7"/>
  <c r="G10" i="7"/>
  <c r="G18" i="7"/>
  <c r="G26" i="7"/>
  <c r="G34" i="7"/>
  <c r="G8" i="7"/>
  <c r="S31" i="7"/>
  <c r="S17" i="7"/>
  <c r="O36" i="7"/>
  <c r="O20" i="7"/>
  <c r="O10" i="7"/>
  <c r="K33" i="7"/>
  <c r="K21" i="7"/>
  <c r="K11" i="7"/>
  <c r="G16" i="7"/>
  <c r="G28" i="7"/>
  <c r="G38" i="7"/>
  <c r="S15" i="7"/>
  <c r="O18" i="7"/>
  <c r="K29" i="7"/>
  <c r="K9" i="7"/>
  <c r="G30" i="7"/>
  <c r="G40" i="7"/>
  <c r="S29" i="7"/>
  <c r="S16" i="7"/>
  <c r="O33" i="7"/>
  <c r="O19" i="7"/>
  <c r="O9" i="7"/>
  <c r="K30" i="7"/>
  <c r="K20" i="7"/>
  <c r="K10" i="7"/>
  <c r="G19" i="7"/>
  <c r="G29" i="7"/>
  <c r="G39" i="7"/>
  <c r="S27" i="7"/>
  <c r="O32" i="7"/>
  <c r="O8" i="7"/>
  <c r="K19" i="7"/>
  <c r="G20" i="7"/>
  <c r="I16" i="2"/>
  <c r="R10" i="4"/>
  <c r="I28" i="7"/>
  <c r="O12" i="7"/>
  <c r="Q37" i="10"/>
  <c r="Q29" i="10"/>
  <c r="Q21" i="10"/>
  <c r="Q13" i="10"/>
  <c r="M37" i="10"/>
  <c r="M29" i="10"/>
  <c r="M21" i="10"/>
  <c r="M13" i="10"/>
  <c r="I37" i="10"/>
  <c r="I29" i="10"/>
  <c r="I21" i="10"/>
  <c r="I13" i="10"/>
  <c r="Q35" i="10"/>
  <c r="Q27" i="10"/>
  <c r="Q19" i="10"/>
  <c r="Q11" i="10"/>
  <c r="M35" i="10"/>
  <c r="M27" i="10"/>
  <c r="M19" i="10"/>
  <c r="M11" i="10"/>
  <c r="I35" i="10"/>
  <c r="I27" i="10"/>
  <c r="I19" i="10"/>
  <c r="Q33" i="10"/>
  <c r="Q23" i="10"/>
  <c r="Q12" i="10"/>
  <c r="M33" i="10"/>
  <c r="M23" i="10"/>
  <c r="M12" i="10"/>
  <c r="I33" i="10"/>
  <c r="I23" i="10"/>
  <c r="I12" i="10"/>
  <c r="E13" i="10"/>
  <c r="E28" i="10"/>
  <c r="E36" i="10"/>
  <c r="Q31" i="10"/>
  <c r="Q20" i="10"/>
  <c r="Q9" i="10"/>
  <c r="M31" i="10"/>
  <c r="M20" i="10"/>
  <c r="M9" i="10"/>
  <c r="I31" i="10"/>
  <c r="I20" i="10"/>
  <c r="I10" i="10"/>
  <c r="E15" i="10"/>
  <c r="E22" i="10"/>
  <c r="E30" i="10"/>
  <c r="E38" i="10"/>
  <c r="Q28" i="10"/>
  <c r="Q15" i="10"/>
  <c r="M32" i="10"/>
  <c r="M17" i="10"/>
  <c r="I36" i="10"/>
  <c r="I22" i="10"/>
  <c r="I8" i="10"/>
  <c r="E19" i="10"/>
  <c r="E29" i="10"/>
  <c r="E9" i="10"/>
  <c r="Q26" i="10"/>
  <c r="Q14" i="10"/>
  <c r="M30" i="10"/>
  <c r="M16" i="10"/>
  <c r="I34" i="10"/>
  <c r="I18" i="10"/>
  <c r="E10" i="10"/>
  <c r="E20" i="10"/>
  <c r="E31" i="10"/>
  <c r="E8" i="10"/>
  <c r="Q30" i="10"/>
  <c r="Q8" i="10"/>
  <c r="M24" i="10"/>
  <c r="I38" i="10"/>
  <c r="I16" i="10"/>
  <c r="E16" i="10"/>
  <c r="E27" i="10"/>
  <c r="Q24" i="10"/>
  <c r="M18" i="10"/>
  <c r="I14" i="10"/>
  <c r="E33" i="10"/>
  <c r="Q25" i="10"/>
  <c r="W25" i="10" s="1"/>
  <c r="M39" i="10"/>
  <c r="M22" i="10"/>
  <c r="I32" i="10"/>
  <c r="I15" i="10"/>
  <c r="E17" i="10"/>
  <c r="E32" i="10"/>
  <c r="M38" i="10"/>
  <c r="I30" i="10"/>
  <c r="E18" i="10"/>
  <c r="Q43" i="6"/>
  <c r="Q35" i="6"/>
  <c r="Q27" i="6"/>
  <c r="Q19" i="6"/>
  <c r="Q11" i="6"/>
  <c r="M41" i="6"/>
  <c r="M33" i="6"/>
  <c r="M25" i="6"/>
  <c r="M17" i="6"/>
  <c r="W17" i="6" s="1"/>
  <c r="M9" i="6"/>
  <c r="I39" i="6"/>
  <c r="I31" i="6"/>
  <c r="I23" i="6"/>
  <c r="I15" i="6"/>
  <c r="E10" i="6"/>
  <c r="E18" i="6"/>
  <c r="E26" i="6"/>
  <c r="E34" i="6"/>
  <c r="E42" i="6"/>
  <c r="Q42" i="6"/>
  <c r="Q34" i="6"/>
  <c r="Q26" i="6"/>
  <c r="Q18" i="6"/>
  <c r="Q10" i="6"/>
  <c r="M40" i="6"/>
  <c r="W40" i="6" s="1"/>
  <c r="M32" i="6"/>
  <c r="W32" i="6" s="1"/>
  <c r="M24" i="6"/>
  <c r="M16" i="6"/>
  <c r="M8" i="6"/>
  <c r="W8" i="6" s="1"/>
  <c r="I38" i="6"/>
  <c r="I30" i="6"/>
  <c r="W30" i="6" s="1"/>
  <c r="I22" i="6"/>
  <c r="W22" i="6" s="1"/>
  <c r="I14" i="6"/>
  <c r="E11" i="6"/>
  <c r="E19" i="6"/>
  <c r="E27" i="6"/>
  <c r="E35" i="6"/>
  <c r="E43" i="6"/>
  <c r="S15" i="2"/>
  <c r="O13" i="2"/>
  <c r="K11" i="2"/>
  <c r="G9" i="2"/>
  <c r="G8" i="2"/>
  <c r="S16" i="2"/>
  <c r="O14" i="2"/>
  <c r="K12" i="2"/>
  <c r="G10" i="2"/>
  <c r="I15" i="1"/>
  <c r="H8" i="3" s="1"/>
  <c r="S8" i="8"/>
  <c r="S36" i="8"/>
  <c r="S28" i="8"/>
  <c r="S20" i="8"/>
  <c r="S12" i="8"/>
  <c r="O34" i="8"/>
  <c r="O26" i="8"/>
  <c r="O18" i="8"/>
  <c r="O10" i="8"/>
  <c r="K32" i="8"/>
  <c r="K24" i="8"/>
  <c r="K16" i="8"/>
  <c r="K8" i="8"/>
  <c r="G17" i="8"/>
  <c r="G25" i="8"/>
  <c r="G33" i="8"/>
  <c r="S34" i="8"/>
  <c r="S26" i="8"/>
  <c r="S18" i="8"/>
  <c r="O32" i="8"/>
  <c r="O24" i="8"/>
  <c r="O16" i="8"/>
  <c r="O8" i="8"/>
  <c r="K30" i="8"/>
  <c r="K22" i="8"/>
  <c r="K14" i="8"/>
  <c r="G11" i="8"/>
  <c r="G19" i="8"/>
  <c r="G27" i="8"/>
  <c r="G35" i="8"/>
  <c r="S30" i="8"/>
  <c r="S19" i="8"/>
  <c r="S9" i="8"/>
  <c r="O28" i="8"/>
  <c r="O17" i="8"/>
  <c r="K36" i="8"/>
  <c r="K26" i="8"/>
  <c r="K15" i="8"/>
  <c r="G13" i="8"/>
  <c r="G23" i="8"/>
  <c r="G34" i="8"/>
  <c r="S29" i="8"/>
  <c r="S17" i="8"/>
  <c r="O37" i="8"/>
  <c r="O27" i="8"/>
  <c r="O15" i="8"/>
  <c r="K35" i="8"/>
  <c r="K25" i="8"/>
  <c r="K13" i="8"/>
  <c r="G14" i="8"/>
  <c r="G24" i="8"/>
  <c r="G36" i="8"/>
  <c r="S37" i="8"/>
  <c r="S23" i="8"/>
  <c r="S10" i="8"/>
  <c r="O23" i="8"/>
  <c r="O11" i="8"/>
  <c r="K27" i="8"/>
  <c r="K11" i="8"/>
  <c r="G20" i="8"/>
  <c r="G32" i="8"/>
  <c r="O35" i="8"/>
  <c r="K21" i="8"/>
  <c r="G9" i="8"/>
  <c r="S35" i="8"/>
  <c r="S22" i="8"/>
  <c r="O36" i="8"/>
  <c r="O22" i="8"/>
  <c r="O9" i="8"/>
  <c r="K23" i="8"/>
  <c r="K10" i="8"/>
  <c r="G21" i="8"/>
  <c r="G37" i="8"/>
  <c r="S33" i="8"/>
  <c r="S21" i="8"/>
  <c r="O21" i="8"/>
  <c r="K37" i="8"/>
  <c r="K9" i="8"/>
  <c r="G22" i="8"/>
  <c r="W9" i="5"/>
  <c r="J8" i="4"/>
  <c r="R12" i="4"/>
  <c r="K20" i="8"/>
  <c r="S31" i="8"/>
  <c r="Q35" i="11"/>
  <c r="Q27" i="11"/>
  <c r="Q19" i="11"/>
  <c r="Q11" i="11"/>
  <c r="M37" i="11"/>
  <c r="M29" i="11"/>
  <c r="M21" i="11"/>
  <c r="M13" i="11"/>
  <c r="I31" i="11"/>
  <c r="I23" i="11"/>
  <c r="I15" i="11"/>
  <c r="E10" i="11"/>
  <c r="E18" i="11"/>
  <c r="E26" i="11"/>
  <c r="E34" i="11"/>
  <c r="Q33" i="11"/>
  <c r="Q25" i="11"/>
  <c r="Q17" i="11"/>
  <c r="Q9" i="11"/>
  <c r="M35" i="11"/>
  <c r="M27" i="11"/>
  <c r="M19" i="11"/>
  <c r="M11" i="11"/>
  <c r="I37" i="11"/>
  <c r="I29" i="11"/>
  <c r="I21" i="11"/>
  <c r="I13" i="11"/>
  <c r="E12" i="11"/>
  <c r="E20" i="11"/>
  <c r="E28" i="11"/>
  <c r="E36" i="11"/>
  <c r="Q34" i="11"/>
  <c r="Q23" i="11"/>
  <c r="Q13" i="11"/>
  <c r="M33" i="11"/>
  <c r="M23" i="11"/>
  <c r="M12" i="11"/>
  <c r="I33" i="11"/>
  <c r="I22" i="11"/>
  <c r="I11" i="11"/>
  <c r="E14" i="11"/>
  <c r="E24" i="11"/>
  <c r="E35" i="11"/>
  <c r="Q31" i="11"/>
  <c r="Q21" i="11"/>
  <c r="Q10" i="11"/>
  <c r="M31" i="11"/>
  <c r="M20" i="11"/>
  <c r="M9" i="11"/>
  <c r="I30" i="11"/>
  <c r="I19" i="11"/>
  <c r="I9" i="11"/>
  <c r="E16" i="11"/>
  <c r="E27" i="11"/>
  <c r="Q29" i="11"/>
  <c r="Q15" i="11"/>
  <c r="M28" i="11"/>
  <c r="M15" i="11"/>
  <c r="I27" i="11"/>
  <c r="I14" i="11"/>
  <c r="E8" i="11"/>
  <c r="E22" i="11"/>
  <c r="E37" i="11"/>
  <c r="Q28" i="11"/>
  <c r="Q14" i="11"/>
  <c r="M26" i="11"/>
  <c r="M14" i="11"/>
  <c r="I26" i="11"/>
  <c r="I12" i="11"/>
  <c r="E9" i="11"/>
  <c r="E23" i="11"/>
  <c r="Q30" i="11"/>
  <c r="Q8" i="11"/>
  <c r="M34" i="11"/>
  <c r="M16" i="11"/>
  <c r="I36" i="11"/>
  <c r="I18" i="11"/>
  <c r="E13" i="11"/>
  <c r="E31" i="11"/>
  <c r="Q24" i="11"/>
  <c r="M30" i="11"/>
  <c r="M8" i="11"/>
  <c r="I16" i="11"/>
  <c r="E17" i="11"/>
  <c r="Q26" i="11"/>
  <c r="M32" i="11"/>
  <c r="M10" i="11"/>
  <c r="I35" i="11"/>
  <c r="I17" i="11"/>
  <c r="E15" i="11"/>
  <c r="E32" i="11"/>
  <c r="I34" i="11"/>
  <c r="E33" i="11"/>
  <c r="T9" i="4"/>
  <c r="P15" i="4"/>
  <c r="L13" i="4"/>
  <c r="H10" i="4"/>
  <c r="T10" i="4"/>
  <c r="T8" i="4"/>
  <c r="P16" i="4"/>
  <c r="L14" i="4"/>
  <c r="H11" i="4"/>
  <c r="J9" i="4"/>
  <c r="N13" i="4"/>
  <c r="R11" i="4"/>
  <c r="E9" i="7"/>
  <c r="E18" i="7"/>
  <c r="M9" i="7"/>
  <c r="M39" i="7"/>
  <c r="Q39" i="7"/>
  <c r="K28" i="8"/>
  <c r="Q32" i="11"/>
  <c r="E18" i="12"/>
  <c r="D18" i="3" s="1"/>
  <c r="S33" i="11"/>
  <c r="S25" i="11"/>
  <c r="S17" i="11"/>
  <c r="S9" i="11"/>
  <c r="O36" i="11"/>
  <c r="O28" i="11"/>
  <c r="O20" i="11"/>
  <c r="O12" i="11"/>
  <c r="K31" i="11"/>
  <c r="K23" i="11"/>
  <c r="K15" i="11"/>
  <c r="G10" i="11"/>
  <c r="G18" i="11"/>
  <c r="G26" i="11"/>
  <c r="G34" i="11"/>
  <c r="S31" i="11"/>
  <c r="S23" i="11"/>
  <c r="S15" i="11"/>
  <c r="O34" i="11"/>
  <c r="O26" i="11"/>
  <c r="O18" i="11"/>
  <c r="O10" i="11"/>
  <c r="K37" i="11"/>
  <c r="K29" i="11"/>
  <c r="K21" i="11"/>
  <c r="K13" i="11"/>
  <c r="G12" i="11"/>
  <c r="G20" i="11"/>
  <c r="G28" i="11"/>
  <c r="G36" i="11"/>
  <c r="S35" i="11"/>
  <c r="S24" i="11"/>
  <c r="S13" i="11"/>
  <c r="O35" i="11"/>
  <c r="O24" i="11"/>
  <c r="O14" i="11"/>
  <c r="K35" i="11"/>
  <c r="K25" i="11"/>
  <c r="K14" i="11"/>
  <c r="G11" i="11"/>
  <c r="G22" i="11"/>
  <c r="G32" i="11"/>
  <c r="S32" i="11"/>
  <c r="S21" i="11"/>
  <c r="S11" i="11"/>
  <c r="O32" i="11"/>
  <c r="O22" i="11"/>
  <c r="O11" i="11"/>
  <c r="K33" i="11"/>
  <c r="K22" i="11"/>
  <c r="K11" i="11"/>
  <c r="G14" i="11"/>
  <c r="G24" i="11"/>
  <c r="G35" i="11"/>
  <c r="S29" i="11"/>
  <c r="S16" i="11"/>
  <c r="O30" i="11"/>
  <c r="O16" i="11"/>
  <c r="K30" i="11"/>
  <c r="K17" i="11"/>
  <c r="G19" i="11"/>
  <c r="G33" i="11"/>
  <c r="S28" i="11"/>
  <c r="S14" i="11"/>
  <c r="O29" i="11"/>
  <c r="O15" i="11"/>
  <c r="K28" i="11"/>
  <c r="K16" i="11"/>
  <c r="G21" i="11"/>
  <c r="G37" i="11"/>
  <c r="S30" i="11"/>
  <c r="S10" i="11"/>
  <c r="O37" i="11"/>
  <c r="O17" i="11"/>
  <c r="K20" i="11"/>
  <c r="G9" i="11"/>
  <c r="G29" i="11"/>
  <c r="S26" i="11"/>
  <c r="O31" i="11"/>
  <c r="O9" i="11"/>
  <c r="K36" i="11"/>
  <c r="G15" i="11"/>
  <c r="G31" i="11"/>
  <c r="S27" i="11"/>
  <c r="S8" i="11"/>
  <c r="O33" i="11"/>
  <c r="O13" i="11"/>
  <c r="K19" i="11"/>
  <c r="G13" i="11"/>
  <c r="G30" i="11"/>
  <c r="K18" i="11"/>
  <c r="Q14" i="2"/>
  <c r="M12" i="2"/>
  <c r="I10" i="2"/>
  <c r="E16" i="2"/>
  <c r="Q15" i="2"/>
  <c r="M13" i="2"/>
  <c r="I11" i="2"/>
  <c r="E9" i="2"/>
  <c r="E8" i="2"/>
  <c r="S23" i="5"/>
  <c r="R11" i="3" s="1"/>
  <c r="E10" i="2"/>
  <c r="Q10" i="2"/>
  <c r="H16" i="4"/>
  <c r="J16" i="4"/>
  <c r="N12" i="4"/>
  <c r="P11" i="4"/>
  <c r="E23" i="5"/>
  <c r="D11" i="3" s="1"/>
  <c r="E38" i="7"/>
  <c r="E28" i="7"/>
  <c r="E17" i="7"/>
  <c r="I15" i="7"/>
  <c r="M11" i="7"/>
  <c r="M27" i="7"/>
  <c r="M40" i="7"/>
  <c r="Q27" i="7"/>
  <c r="Q40" i="7"/>
  <c r="G23" i="7"/>
  <c r="K12" i="7"/>
  <c r="K27" i="7"/>
  <c r="O30" i="7"/>
  <c r="S21" i="7"/>
  <c r="G31" i="8"/>
  <c r="G12" i="8"/>
  <c r="K29" i="8"/>
  <c r="O20" i="8"/>
  <c r="S14" i="8"/>
  <c r="E29" i="11"/>
  <c r="I25" i="11"/>
  <c r="M17" i="11"/>
  <c r="Q36" i="11"/>
  <c r="G16" i="11"/>
  <c r="K9" i="11"/>
  <c r="S18" i="11"/>
  <c r="O9" i="12"/>
  <c r="G16" i="2"/>
  <c r="I15" i="2"/>
  <c r="K14" i="2"/>
  <c r="M11" i="2"/>
  <c r="O10" i="2"/>
  <c r="Q9" i="2"/>
  <c r="F16" i="4"/>
  <c r="H15" i="4"/>
  <c r="J15" i="4"/>
  <c r="L12" i="4"/>
  <c r="P10" i="4"/>
  <c r="T16" i="4"/>
  <c r="E38" i="6"/>
  <c r="E28" i="6"/>
  <c r="W28" i="6" s="1"/>
  <c r="E16" i="6"/>
  <c r="I11" i="6"/>
  <c r="I21" i="6"/>
  <c r="I33" i="6"/>
  <c r="I43" i="6"/>
  <c r="M15" i="6"/>
  <c r="M27" i="6"/>
  <c r="M37" i="6"/>
  <c r="W37" i="6" s="1"/>
  <c r="Q9" i="6"/>
  <c r="Q21" i="6"/>
  <c r="Q31" i="6"/>
  <c r="Q41" i="6"/>
  <c r="E37" i="7"/>
  <c r="E27" i="7"/>
  <c r="E16" i="7"/>
  <c r="I16" i="7"/>
  <c r="I32" i="7"/>
  <c r="M12" i="7"/>
  <c r="M28" i="7"/>
  <c r="Q8" i="7"/>
  <c r="Q28" i="7"/>
  <c r="G37" i="7"/>
  <c r="G22" i="7"/>
  <c r="K13" i="7"/>
  <c r="K28" i="7"/>
  <c r="O13" i="7"/>
  <c r="O38" i="7"/>
  <c r="S25" i="7"/>
  <c r="G30" i="8"/>
  <c r="G10" i="8"/>
  <c r="K31" i="8"/>
  <c r="O25" i="8"/>
  <c r="S15" i="8"/>
  <c r="E37" i="10"/>
  <c r="E14" i="10"/>
  <c r="I26" i="10"/>
  <c r="M26" i="10"/>
  <c r="Q22" i="10"/>
  <c r="E25" i="11"/>
  <c r="I28" i="11"/>
  <c r="M18" i="11"/>
  <c r="Q37" i="11"/>
  <c r="G8" i="11"/>
  <c r="K10" i="11"/>
  <c r="O27" i="11"/>
  <c r="S19" i="11"/>
  <c r="G46" i="6"/>
  <c r="F12" i="3" s="1"/>
  <c r="S12" i="12"/>
  <c r="O14" i="12"/>
  <c r="K10" i="12"/>
  <c r="G13" i="12"/>
  <c r="S10" i="12"/>
  <c r="O12" i="12"/>
  <c r="K16" i="12"/>
  <c r="G15" i="12"/>
  <c r="S17" i="12"/>
  <c r="O17" i="12"/>
  <c r="G9" i="12"/>
  <c r="S15" i="12"/>
  <c r="O15" i="12"/>
  <c r="K15" i="12"/>
  <c r="G10" i="12"/>
  <c r="S16" i="12"/>
  <c r="O11" i="12"/>
  <c r="K11" i="12"/>
  <c r="G8" i="12"/>
  <c r="S14" i="12"/>
  <c r="O10" i="12"/>
  <c r="K9" i="12"/>
  <c r="S13" i="12"/>
  <c r="K17" i="12"/>
  <c r="G16" i="12"/>
  <c r="S9" i="12"/>
  <c r="K13" i="12"/>
  <c r="S11" i="12"/>
  <c r="K14" i="12"/>
  <c r="G17" i="12"/>
  <c r="R16" i="4"/>
  <c r="N14" i="4"/>
  <c r="J12" i="4"/>
  <c r="F9" i="4"/>
  <c r="F8" i="4"/>
  <c r="R9" i="4"/>
  <c r="N15" i="4"/>
  <c r="J13" i="4"/>
  <c r="F10" i="4"/>
  <c r="M38" i="8"/>
  <c r="L14" i="3" s="1"/>
  <c r="G16" i="8"/>
  <c r="S11" i="8"/>
  <c r="E15" i="1"/>
  <c r="D8" i="3" s="1"/>
  <c r="F15" i="4"/>
  <c r="H14" i="4"/>
  <c r="J14" i="4"/>
  <c r="L11" i="4"/>
  <c r="N10" i="4"/>
  <c r="R8" i="4"/>
  <c r="T15" i="4"/>
  <c r="W13" i="5"/>
  <c r="E36" i="7"/>
  <c r="E26" i="7"/>
  <c r="E12" i="7"/>
  <c r="I17" i="7"/>
  <c r="I33" i="7"/>
  <c r="M13" i="7"/>
  <c r="M29" i="7"/>
  <c r="Q14" i="7"/>
  <c r="Q29" i="7"/>
  <c r="G29" i="8"/>
  <c r="K12" i="8"/>
  <c r="K33" i="8"/>
  <c r="O29" i="8"/>
  <c r="S16" i="8"/>
  <c r="E21" i="11"/>
  <c r="I32" i="11"/>
  <c r="M22" i="11"/>
  <c r="Q12" i="11"/>
  <c r="K12" i="11"/>
  <c r="S20" i="11"/>
  <c r="G14" i="12"/>
  <c r="O16" i="12"/>
  <c r="E15" i="2"/>
  <c r="I13" i="2"/>
  <c r="M9" i="2"/>
  <c r="Q8" i="2"/>
  <c r="F14" i="4"/>
  <c r="H13" i="4"/>
  <c r="J11" i="4"/>
  <c r="L10" i="4"/>
  <c r="P8" i="4"/>
  <c r="R15" i="4"/>
  <c r="T14" i="4"/>
  <c r="E9" i="6"/>
  <c r="E36" i="6"/>
  <c r="W36" i="6" s="1"/>
  <c r="E24" i="6"/>
  <c r="E14" i="6"/>
  <c r="I13" i="6"/>
  <c r="I25" i="6"/>
  <c r="I35" i="6"/>
  <c r="I45" i="6"/>
  <c r="M19" i="6"/>
  <c r="M29" i="6"/>
  <c r="W29" i="6" s="1"/>
  <c r="M39" i="6"/>
  <c r="Q13" i="6"/>
  <c r="Q23" i="6"/>
  <c r="Q33" i="6"/>
  <c r="Q45" i="6"/>
  <c r="E35" i="7"/>
  <c r="E25" i="7"/>
  <c r="E11" i="7"/>
  <c r="I18" i="7"/>
  <c r="I34" i="7"/>
  <c r="M17" i="7"/>
  <c r="M30" i="7"/>
  <c r="Q15" i="7"/>
  <c r="Q30" i="7"/>
  <c r="G35" i="7"/>
  <c r="G15" i="7"/>
  <c r="K17" i="7"/>
  <c r="K35" i="7"/>
  <c r="O17" i="7"/>
  <c r="S8" i="7"/>
  <c r="S32" i="7"/>
  <c r="G28" i="8"/>
  <c r="K17" i="8"/>
  <c r="K34" i="8"/>
  <c r="O30" i="8"/>
  <c r="S24" i="8"/>
  <c r="E34" i="10"/>
  <c r="E11" i="10"/>
  <c r="I39" i="10"/>
  <c r="M34" i="10"/>
  <c r="Q34" i="10"/>
  <c r="E19" i="11"/>
  <c r="M24" i="11"/>
  <c r="Q16" i="11"/>
  <c r="K24" i="11"/>
  <c r="S22" i="11"/>
  <c r="G12" i="12"/>
  <c r="S8" i="12"/>
  <c r="M15" i="1"/>
  <c r="L8" i="3" s="1"/>
  <c r="O15" i="1"/>
  <c r="N8" i="3" s="1"/>
  <c r="M23" i="5"/>
  <c r="L11" i="3" s="1"/>
  <c r="S46" i="6"/>
  <c r="R12" i="3" s="1"/>
  <c r="I38" i="8"/>
  <c r="H14" i="3" s="1"/>
  <c r="W8" i="9"/>
  <c r="I18" i="12"/>
  <c r="H18" i="3" s="1"/>
  <c r="Q38" i="8"/>
  <c r="P14" i="3" s="1"/>
  <c r="S37" i="10"/>
  <c r="S29" i="10"/>
  <c r="S21" i="10"/>
  <c r="S13" i="10"/>
  <c r="O37" i="10"/>
  <c r="O29" i="10"/>
  <c r="O21" i="10"/>
  <c r="O13" i="10"/>
  <c r="K37" i="10"/>
  <c r="K29" i="10"/>
  <c r="K21" i="10"/>
  <c r="K13" i="10"/>
  <c r="G36" i="10"/>
  <c r="G14" i="10"/>
  <c r="G22" i="10"/>
  <c r="G30" i="10"/>
  <c r="S35" i="10"/>
  <c r="S27" i="10"/>
  <c r="S19" i="10"/>
  <c r="S11" i="10"/>
  <c r="O35" i="10"/>
  <c r="O27" i="10"/>
  <c r="O19" i="10"/>
  <c r="O11" i="10"/>
  <c r="K35" i="10"/>
  <c r="K27" i="10"/>
  <c r="K19" i="10"/>
  <c r="K11" i="10"/>
  <c r="G38" i="10"/>
  <c r="G16" i="10"/>
  <c r="G24" i="10"/>
  <c r="G32" i="10"/>
  <c r="W8" i="13"/>
  <c r="S12" i="14"/>
  <c r="O14" i="14"/>
  <c r="K16" i="14"/>
  <c r="W16" i="14" s="1"/>
  <c r="K8" i="14"/>
  <c r="G17" i="14"/>
  <c r="W17" i="14" s="1"/>
  <c r="S10" i="14"/>
  <c r="W10" i="14" s="1"/>
  <c r="O12" i="14"/>
  <c r="K14" i="14"/>
  <c r="G11" i="14"/>
  <c r="W11" i="14" s="1"/>
  <c r="G8" i="14"/>
  <c r="K60" i="13"/>
  <c r="J20" i="3" s="1"/>
  <c r="S60" i="13"/>
  <c r="R20" i="3" s="1"/>
  <c r="E38" i="8"/>
  <c r="D14" i="3" s="1"/>
  <c r="W15" i="5"/>
  <c r="M60" i="13"/>
  <c r="L20" i="3" s="1"/>
  <c r="W13" i="14"/>
  <c r="W19" i="5"/>
  <c r="W14" i="5"/>
  <c r="W11" i="5"/>
  <c r="W10" i="5"/>
  <c r="W9" i="14"/>
  <c r="W15" i="14"/>
  <c r="V41" i="7"/>
  <c r="U13" i="3" s="1"/>
  <c r="W8" i="5"/>
  <c r="W12" i="5"/>
  <c r="W20" i="5"/>
  <c r="V23" i="5"/>
  <c r="U11" i="3" s="1"/>
  <c r="W17" i="5"/>
  <c r="I23" i="5"/>
  <c r="H11" i="3" s="1"/>
  <c r="W22" i="5"/>
  <c r="V17" i="2"/>
  <c r="U9" i="3" s="1"/>
  <c r="V15" i="1"/>
  <c r="U8" i="3" s="1"/>
  <c r="V60" i="13"/>
  <c r="U20" i="3" s="1"/>
  <c r="V18" i="12"/>
  <c r="U18" i="3" s="1"/>
  <c r="V40" i="10"/>
  <c r="U16" i="3" s="1"/>
  <c r="V38" i="8"/>
  <c r="U14" i="3" s="1"/>
  <c r="V46" i="6"/>
  <c r="U12" i="3" s="1"/>
  <c r="G23" i="5"/>
  <c r="F11" i="3" s="1"/>
  <c r="W17" i="4"/>
  <c r="U10" i="3" s="1"/>
  <c r="O18" i="14" l="1"/>
  <c r="N19" i="3" s="1"/>
  <c r="W10" i="6"/>
  <c r="W39" i="6"/>
  <c r="W42" i="6"/>
  <c r="W21" i="11"/>
  <c r="W41" i="9"/>
  <c r="V15" i="3" s="1"/>
  <c r="K18" i="14"/>
  <c r="J19" i="3" s="1"/>
  <c r="W25" i="11"/>
  <c r="W9" i="6"/>
  <c r="G18" i="14"/>
  <c r="F19" i="3" s="1"/>
  <c r="W10" i="11"/>
  <c r="S18" i="14"/>
  <c r="R19" i="3" s="1"/>
  <c r="W19" i="11"/>
  <c r="W11" i="11"/>
  <c r="K38" i="11"/>
  <c r="J17" i="3" s="1"/>
  <c r="I38" i="11"/>
  <c r="H17" i="3" s="1"/>
  <c r="O38" i="11"/>
  <c r="N17" i="3" s="1"/>
  <c r="W12" i="11"/>
  <c r="W30" i="11"/>
  <c r="W32" i="11"/>
  <c r="W31" i="11"/>
  <c r="W23" i="11"/>
  <c r="W37" i="11"/>
  <c r="W35" i="11"/>
  <c r="W36" i="11"/>
  <c r="W34" i="11"/>
  <c r="G38" i="11"/>
  <c r="F17" i="3" s="1"/>
  <c r="W29" i="11"/>
  <c r="S38" i="11"/>
  <c r="R17" i="3" s="1"/>
  <c r="W15" i="11"/>
  <c r="M38" i="11"/>
  <c r="L17" i="3" s="1"/>
  <c r="W13" i="11"/>
  <c r="W9" i="11"/>
  <c r="W22" i="11"/>
  <c r="W27" i="11"/>
  <c r="W24" i="11"/>
  <c r="W28" i="11"/>
  <c r="W26" i="11"/>
  <c r="W17" i="11"/>
  <c r="W33" i="11"/>
  <c r="Q38" i="11"/>
  <c r="P17" i="3" s="1"/>
  <c r="E38" i="11"/>
  <c r="D17" i="3" s="1"/>
  <c r="W16" i="11"/>
  <c r="W14" i="11"/>
  <c r="W20" i="11"/>
  <c r="W18" i="11"/>
  <c r="U24" i="3"/>
  <c r="W23" i="6"/>
  <c r="W17" i="10"/>
  <c r="W28" i="10"/>
  <c r="W39" i="10"/>
  <c r="W40" i="7"/>
  <c r="W21" i="6"/>
  <c r="K17" i="2"/>
  <c r="J9" i="3" s="1"/>
  <c r="W18" i="8"/>
  <c r="W33" i="6"/>
  <c r="W24" i="6"/>
  <c r="W22" i="8"/>
  <c r="W13" i="8"/>
  <c r="W32" i="8"/>
  <c r="W20" i="8"/>
  <c r="W8" i="10"/>
  <c r="W34" i="8"/>
  <c r="W37" i="8"/>
  <c r="W12" i="14"/>
  <c r="W14" i="12"/>
  <c r="W16" i="12"/>
  <c r="S40" i="10"/>
  <c r="R16" i="3" s="1"/>
  <c r="W35" i="10"/>
  <c r="W18" i="10"/>
  <c r="W15" i="10"/>
  <c r="W12" i="10"/>
  <c r="W37" i="10"/>
  <c r="W10" i="10"/>
  <c r="W17" i="8"/>
  <c r="W36" i="8"/>
  <c r="W14" i="8"/>
  <c r="W28" i="8"/>
  <c r="W21" i="8"/>
  <c r="W9" i="8"/>
  <c r="W33" i="8"/>
  <c r="W28" i="7"/>
  <c r="W9" i="7"/>
  <c r="W29" i="7"/>
  <c r="W24" i="7"/>
  <c r="W31" i="6"/>
  <c r="W25" i="6"/>
  <c r="W38" i="6"/>
  <c r="W14" i="6"/>
  <c r="W18" i="6"/>
  <c r="X13" i="4"/>
  <c r="W10" i="2"/>
  <c r="W14" i="14"/>
  <c r="W11" i="12"/>
  <c r="W13" i="12"/>
  <c r="K18" i="12"/>
  <c r="J18" i="3" s="1"/>
  <c r="S18" i="12"/>
  <c r="R18" i="3" s="1"/>
  <c r="W8" i="11"/>
  <c r="G40" i="10"/>
  <c r="F16" i="3" s="1"/>
  <c r="W14" i="10"/>
  <c r="W38" i="10"/>
  <c r="O40" i="10"/>
  <c r="N16" i="3" s="1"/>
  <c r="M40" i="10"/>
  <c r="L16" i="3" s="1"/>
  <c r="W33" i="10"/>
  <c r="W34" i="10"/>
  <c r="I40" i="10"/>
  <c r="H16" i="3" s="1"/>
  <c r="W30" i="10"/>
  <c r="W31" i="10"/>
  <c r="W23" i="10"/>
  <c r="W19" i="10"/>
  <c r="W21" i="10"/>
  <c r="W26" i="10"/>
  <c r="E40" i="10"/>
  <c r="D16" i="3" s="1"/>
  <c r="W27" i="10"/>
  <c r="W29" i="10"/>
  <c r="K38" i="8"/>
  <c r="J14" i="3" s="1"/>
  <c r="W11" i="8"/>
  <c r="W10" i="8"/>
  <c r="W24" i="8"/>
  <c r="W19" i="8"/>
  <c r="W23" i="8"/>
  <c r="W27" i="8"/>
  <c r="W29" i="8"/>
  <c r="W16" i="8"/>
  <c r="W30" i="8"/>
  <c r="W15" i="8"/>
  <c r="W25" i="8"/>
  <c r="W35" i="8"/>
  <c r="W26" i="8"/>
  <c r="W12" i="8"/>
  <c r="W19" i="7"/>
  <c r="W16" i="7"/>
  <c r="W23" i="7"/>
  <c r="W36" i="7"/>
  <c r="W38" i="7"/>
  <c r="S41" i="7"/>
  <c r="R13" i="3" s="1"/>
  <c r="W20" i="7"/>
  <c r="W37" i="7"/>
  <c r="W35" i="7"/>
  <c r="W34" i="7"/>
  <c r="W21" i="7"/>
  <c r="W27" i="7"/>
  <c r="I41" i="7"/>
  <c r="H13" i="3" s="1"/>
  <c r="W31" i="7"/>
  <c r="W14" i="7"/>
  <c r="W32" i="7"/>
  <c r="W26" i="7"/>
  <c r="W30" i="7"/>
  <c r="W13" i="7"/>
  <c r="W33" i="7"/>
  <c r="W17" i="7"/>
  <c r="M41" i="7"/>
  <c r="L13" i="3" s="1"/>
  <c r="W8" i="7"/>
  <c r="W22" i="7"/>
  <c r="W39" i="7"/>
  <c r="W10" i="7"/>
  <c r="W19" i="6"/>
  <c r="W45" i="6"/>
  <c r="W27" i="6"/>
  <c r="W43" i="6"/>
  <c r="W26" i="6"/>
  <c r="W15" i="6"/>
  <c r="W41" i="6"/>
  <c r="I46" i="6"/>
  <c r="H12" i="3" s="1"/>
  <c r="W35" i="6"/>
  <c r="H17" i="4"/>
  <c r="F10" i="3" s="1"/>
  <c r="L17" i="4"/>
  <c r="J10" i="3" s="1"/>
  <c r="X14" i="4"/>
  <c r="R17" i="4"/>
  <c r="P10" i="3" s="1"/>
  <c r="N17" i="4"/>
  <c r="L10" i="3" s="1"/>
  <c r="X12" i="4"/>
  <c r="X16" i="4"/>
  <c r="X11" i="4"/>
  <c r="O17" i="2"/>
  <c r="N9" i="3" s="1"/>
  <c r="G17" i="2"/>
  <c r="F9" i="3" s="1"/>
  <c r="W16" i="2"/>
  <c r="I17" i="2"/>
  <c r="H9" i="3" s="1"/>
  <c r="M17" i="2"/>
  <c r="L9" i="3" s="1"/>
  <c r="W13" i="2"/>
  <c r="W12" i="2"/>
  <c r="W14" i="2"/>
  <c r="W24" i="10"/>
  <c r="W11" i="2"/>
  <c r="M46" i="6"/>
  <c r="L12" i="3" s="1"/>
  <c r="Q46" i="6"/>
  <c r="P12" i="3" s="1"/>
  <c r="W13" i="6"/>
  <c r="W11" i="7"/>
  <c r="Q41" i="7"/>
  <c r="P13" i="3" s="1"/>
  <c r="O18" i="12"/>
  <c r="N18" i="3" s="1"/>
  <c r="X10" i="4"/>
  <c r="K40" i="10"/>
  <c r="J16" i="3" s="1"/>
  <c r="E46" i="6"/>
  <c r="D12" i="3" s="1"/>
  <c r="Q17" i="2"/>
  <c r="P9" i="3" s="1"/>
  <c r="E41" i="7"/>
  <c r="D13" i="3" s="1"/>
  <c r="W12" i="12"/>
  <c r="X15" i="4"/>
  <c r="W34" i="6"/>
  <c r="W36" i="10"/>
  <c r="O38" i="8"/>
  <c r="N14" i="3" s="1"/>
  <c r="W32" i="10"/>
  <c r="W8" i="8"/>
  <c r="G18" i="12"/>
  <c r="F18" i="3" s="1"/>
  <c r="W11" i="10"/>
  <c r="W9" i="2"/>
  <c r="W16" i="10"/>
  <c r="W20" i="10"/>
  <c r="W9" i="10"/>
  <c r="K41" i="7"/>
  <c r="J13" i="3" s="1"/>
  <c r="W18" i="7"/>
  <c r="W12" i="7"/>
  <c r="W9" i="12"/>
  <c r="W25" i="7"/>
  <c r="W15" i="12"/>
  <c r="W8" i="12"/>
  <c r="W10" i="12"/>
  <c r="W16" i="6"/>
  <c r="T17" i="4"/>
  <c r="R10" i="3" s="1"/>
  <c r="W13" i="10"/>
  <c r="G41" i="7"/>
  <c r="F13" i="3" s="1"/>
  <c r="W22" i="10"/>
  <c r="Q40" i="10"/>
  <c r="P16" i="3" s="1"/>
  <c r="F17" i="4"/>
  <c r="D10" i="3" s="1"/>
  <c r="X8" i="4"/>
  <c r="G38" i="8"/>
  <c r="F14" i="3" s="1"/>
  <c r="X9" i="4"/>
  <c r="W11" i="6"/>
  <c r="W8" i="14"/>
  <c r="P17" i="4"/>
  <c r="N10" i="3" s="1"/>
  <c r="W17" i="12"/>
  <c r="W31" i="8"/>
  <c r="E17" i="2"/>
  <c r="D9" i="3" s="1"/>
  <c r="W8" i="2"/>
  <c r="J17" i="4"/>
  <c r="H10" i="3" s="1"/>
  <c r="S38" i="8"/>
  <c r="R14" i="3" s="1"/>
  <c r="W15" i="2"/>
  <c r="O41" i="7"/>
  <c r="N13" i="3" s="1"/>
  <c r="W15" i="7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X17" i="4"/>
  <c r="V10" i="3" s="1"/>
  <c r="W18" i="12"/>
  <c r="V18" i="3" s="1"/>
  <c r="W40" i="10"/>
  <c r="V16" i="3" s="1"/>
  <c r="W38" i="8"/>
  <c r="V14" i="3" s="1"/>
  <c r="W41" i="7"/>
  <c r="V13" i="3" s="1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<sst xmlns="http://schemas.openxmlformats.org/spreadsheetml/2006/main" count="1020" uniqueCount="740">
  <si>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</si>
  <si>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</si>
  <si>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</si>
  <si>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</si>
  <si>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</si>
  <si>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</si>
  <si>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</si>
  <si>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</si>
  <si>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</si>
  <si>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</si>
  <si>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</si>
  <si>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</si>
  <si>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</si>
  <si>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</si>
  <si>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</si>
  <si>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</si>
  <si>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</si>
  <si>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</si>
  <si>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</si>
  <si>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</si>
  <si>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</si>
  <si>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TOTALES</t>
  </si>
  <si>
    <t>NIVEL NACIONAL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</si>
  <si>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</si>
  <si>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</si>
  <si>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</si>
  <si>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</si>
  <si>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</si>
  <si>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</si>
  <si>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</si>
  <si>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</si>
  <si>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</si>
  <si>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</si>
  <si>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</si>
  <si>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Copiapó</t>
  </si>
  <si>
    <t>Caldera</t>
  </si>
  <si>
    <t>Tierra Amarilla</t>
  </si>
  <si>
    <t>Vallenar</t>
  </si>
  <si>
    <t>Freirina</t>
  </si>
  <si>
    <t>Huasco</t>
  </si>
  <si>
    <t>Alto del Carmen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</si>
  <si>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</si>
  <si>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</si>
  <si>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</si>
  <si>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</si>
  <si>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</si>
  <si>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</si>
  <si>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</si>
  <si>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</si>
  <si>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</si>
  <si>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</si>
  <si>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</si>
  <si>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</si>
  <si>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</si>
  <si>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Fernández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</si>
  <si>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</si>
  <si>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</si>
  <si>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</si>
  <si>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</si>
  <si>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</si>
  <si>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</si>
  <si>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</si>
  <si>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</si>
  <si>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</si>
  <si>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</si>
  <si>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</si>
  <si>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</si>
  <si>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</si>
  <si>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</si>
  <si>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</si>
  <si>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</si>
  <si>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</si>
  <si>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</si>
  <si>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</si>
  <si>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Llay 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</si>
  <si>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</si>
  <si>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</si>
  <si>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</si>
  <si>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</si>
  <si>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</si>
  <si>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</si>
  <si>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</si>
  <si>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</si>
  <si>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</si>
  <si>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</si>
  <si>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</si>
  <si>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</si>
  <si>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</si>
  <si>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</si>
  <si>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</si>
  <si>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</si>
  <si>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</si>
  <si>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</si>
  <si>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</si>
  <si>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</si>
  <si>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</si>
  <si>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</si>
  <si>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</si>
  <si>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</si>
  <si>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</si>
  <si>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</si>
  <si>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</si>
  <si>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</si>
  <si>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</si>
  <si>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</si>
  <si>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</si>
  <si>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</si>
  <si>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</si>
  <si>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</si>
  <si>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</si>
  <si>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</si>
  <si>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</si>
  <si>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</si>
  <si>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</si>
  <si>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</si>
  <si>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</si>
  <si>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</si>
  <si>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</si>
  <si>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Hualañé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</si>
  <si>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</si>
  <si>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</si>
  <si>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</si>
  <si>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</si>
  <si>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</si>
  <si>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</si>
  <si>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</si>
  <si>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</si>
  <si>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</si>
  <si>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</si>
  <si>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</si>
  <si>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</si>
  <si>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</si>
  <si>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</si>
  <si>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</si>
  <si>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</si>
  <si>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</si>
  <si>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</si>
  <si>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</si>
  <si>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</si>
  <si>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</si>
  <si>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</si>
  <si>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</si>
  <si>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</si>
  <si>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</si>
  <si>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</si>
  <si>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</si>
  <si>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</si>
  <si>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</si>
  <si>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</si>
  <si>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</si>
  <si>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</si>
  <si>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</si>
  <si>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</si>
  <si>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</si>
  <si>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</si>
  <si>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</si>
  <si>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</si>
  <si>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</si>
  <si>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</si>
  <si>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</si>
  <si>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Ranquil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</si>
  <si>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</si>
  <si>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</si>
  <si>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</si>
  <si>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</si>
  <si>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</si>
  <si>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</si>
  <si>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</si>
  <si>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</si>
  <si>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</si>
  <si>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</si>
  <si>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</si>
  <si>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</si>
  <si>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</si>
  <si>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</si>
  <si>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</si>
  <si>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</si>
  <si>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</si>
  <si>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Alamos</t>
  </si>
  <si>
    <t>Cañete</t>
  </si>
  <si>
    <t>Contulmo</t>
  </si>
  <si>
    <t>Tirua</t>
  </si>
  <si>
    <t>Los Angeles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</si>
  <si>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</si>
  <si>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</si>
  <si>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</si>
  <si>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</si>
  <si>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</si>
  <si>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</si>
  <si>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</si>
  <si>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</si>
  <si>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</si>
  <si>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</si>
  <si>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</si>
  <si>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</si>
  <si>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</si>
  <si>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La Serena</t>
  </si>
  <si>
    <t>La Higuera</t>
  </si>
  <si>
    <t>Coquimbo</t>
  </si>
  <si>
    <t>Andacollo</t>
  </si>
  <si>
    <t>Vicuña</t>
  </si>
  <si>
    <t>Paihuano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</si>
  <si>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</si>
  <si>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</si>
  <si>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</si>
  <si>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</si>
  <si>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</si>
  <si>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</si>
  <si>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</si>
  <si>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</si>
  <si>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</si>
  <si>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</si>
  <si>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</si>
  <si>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</si>
  <si>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</si>
  <si>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</si>
  <si>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</si>
  <si>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</si>
  <si>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</si>
  <si>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</si>
  <si>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</si>
  <si>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</si>
  <si>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</si>
  <si>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</si>
  <si>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</si>
  <si>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</si>
  <si>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</si>
  <si>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</si>
  <si>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</si>
  <si>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</si>
  <si>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</si>
  <si>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</si>
  <si>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</si>
  <si>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</si>
  <si>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</si>
  <si>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</si>
  <si>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</si>
  <si>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</si>
  <si>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</si>
  <si>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</si>
  <si>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</si>
  <si>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</si>
  <si>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</si>
  <si>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</si>
  <si>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</si>
  <si>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</si>
  <si>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</si>
  <si>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</si>
  <si>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</si>
  <si>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</si>
  <si>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</si>
  <si>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</si>
  <si>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</si>
  <si>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</si>
  <si>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</si>
  <si>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</si>
  <si>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</si>
  <si>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</si>
  <si>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</si>
  <si>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</si>
  <si>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</si>
  <si>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</si>
  <si>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</si>
  <si>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</si>
  <si>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</si>
  <si>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</si>
  <si>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</si>
  <si>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</si>
  <si>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</si>
  <si>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</si>
  <si>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</si>
  <si>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</si>
  <si>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</si>
  <si>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</si>
  <si>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Quellón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</si>
  <si>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</si>
  <si>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</si>
  <si>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</si>
  <si>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</si>
  <si>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</si>
  <si>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</si>
  <si>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</si>
  <si>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Hualaihue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</si>
  <si>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</si>
  <si>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</si>
  <si>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</si>
  <si>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</si>
  <si>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</si>
  <si>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</si>
  <si>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</si>
  <si>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</si>
  <si>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O'higgins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</si>
  <si>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</si>
  <si>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</si>
  <si>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</si>
  <si>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</si>
  <si>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</si>
  <si>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</si>
  <si>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</si>
  <si>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</si>
  <si>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</si>
  <si>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</si>
  <si>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</si>
  <si>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</si>
  <si>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</si>
  <si>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</si>
  <si>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</si>
  <si>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</si>
  <si>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</si>
  <si>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</si>
  <si>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</si>
  <si>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</si>
  <si>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</si>
  <si>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</si>
  <si>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</si>
  <si>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</si>
  <si>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</si>
  <si>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</si>
  <si>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</si>
  <si>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</si>
  <si>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</si>
  <si>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</si>
  <si>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</si>
  <si>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</si>
  <si>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</si>
  <si>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</si>
  <si>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</si>
  <si>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</si>
  <si>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</si>
  <si>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</si>
  <si>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</si>
  <si>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</si>
  <si>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</si>
  <si>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</si>
  <si>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</si>
  <si>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</si>
  <si>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</si>
  <si>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</si>
  <si>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</si>
  <si>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 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</si>
  <si>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</si>
  <si>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</si>
  <si>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</si>
  <si>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</si>
  <si>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</si>
  <si>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</si>
  <si>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</si>
  <si>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</si>
  <si>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</si>
  <si>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</si>
  <si>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</si>
  <si>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</si>
  <si>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</si>
  <si>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</si>
  <si>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</si>
  <si>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</si>
  <si>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</si>
  <si>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</si>
  <si>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</si>
  <si>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</si>
  <si>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</si>
  <si>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</si>
  <si>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</si>
  <si>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</si>
  <si>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</si>
  <si>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</si>
  <si>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</si>
  <si>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</si>
  <si>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</si>
  <si>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</si>
  <si>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</si>
  <si>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</si>
  <si>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</si>
  <si>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</si>
  <si>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</si>
  <si>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</si>
  <si>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</si>
  <si>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</si>
  <si>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</si>
  <si>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</si>
  <si>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</si>
  <si>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</si>
  <si>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</si>
  <si>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</si>
  <si>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</si>
  <si>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</si>
  <si>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</si>
  <si>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</si>
  <si>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</si>
  <si>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</si>
  <si>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</si>
  <si>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</si>
  <si>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</si>
  <si>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</si>
  <si>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</si>
  <si>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</si>
  <si>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</si>
  <si>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</si>
  <si>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</si>
  <si>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</si>
  <si>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</si>
  <si>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01101</t>
  </si>
  <si>
    <t>01401</t>
  </si>
  <si>
    <t>01402</t>
  </si>
  <si>
    <t>01107</t>
  </si>
  <si>
    <t>01403</t>
  </si>
  <si>
    <t>01404</t>
  </si>
  <si>
    <t>01405</t>
  </si>
  <si>
    <t>Código Presidencial</t>
  </si>
  <si>
    <t>02101</t>
  </si>
  <si>
    <t>03303</t>
  </si>
  <si>
    <t>02103</t>
  </si>
  <si>
    <t>02102</t>
  </si>
  <si>
    <t>02104</t>
  </si>
  <si>
    <t>02201</t>
  </si>
  <si>
    <t>02202</t>
  </si>
  <si>
    <t>02203</t>
  </si>
  <si>
    <t>02301</t>
  </si>
  <si>
    <t>02302</t>
  </si>
  <si>
    <t>03101</t>
  </si>
  <si>
    <t>07101</t>
  </si>
  <si>
    <t>03102</t>
  </si>
  <si>
    <t>03103</t>
  </si>
  <si>
    <t>03201</t>
  </si>
  <si>
    <t>03202</t>
  </si>
  <si>
    <t>03301</t>
  </si>
  <si>
    <t>03302</t>
  </si>
  <si>
    <t>03304</t>
  </si>
  <si>
    <t>04101</t>
  </si>
  <si>
    <t>04102</t>
  </si>
  <si>
    <t>04103</t>
  </si>
  <si>
    <t>04104</t>
  </si>
  <si>
    <t>04105</t>
  </si>
  <si>
    <t>04106</t>
  </si>
  <si>
    <t>04201</t>
  </si>
  <si>
    <t>04203</t>
  </si>
  <si>
    <t>04204</t>
  </si>
  <si>
    <t>04301</t>
  </si>
  <si>
    <t>04302</t>
  </si>
  <si>
    <t>04303</t>
  </si>
  <si>
    <t>04304</t>
  </si>
  <si>
    <t>04305</t>
  </si>
  <si>
    <t>04202</t>
  </si>
  <si>
    <t>05101</t>
  </si>
  <si>
    <t>05102</t>
  </si>
  <si>
    <t>06108</t>
  </si>
  <si>
    <t>07103</t>
  </si>
  <si>
    <t>05103</t>
  </si>
  <si>
    <t>05104</t>
  </si>
  <si>
    <t>05105</t>
  </si>
  <si>
    <t>05107</t>
  </si>
  <si>
    <t>05109</t>
  </si>
  <si>
    <t>05201</t>
  </si>
  <si>
    <t>05301</t>
  </si>
  <si>
    <t>05302</t>
  </si>
  <si>
    <t>05303</t>
  </si>
  <si>
    <t>05304</t>
  </si>
  <si>
    <t>05401</t>
  </si>
  <si>
    <t>05402</t>
  </si>
  <si>
    <t>05403</t>
  </si>
  <si>
    <t>05404</t>
  </si>
  <si>
    <t>05405</t>
  </si>
  <si>
    <t>05605</t>
  </si>
  <si>
    <t>05501</t>
  </si>
  <si>
    <t>05502</t>
  </si>
  <si>
    <t>05503</t>
  </si>
  <si>
    <t>05603</t>
  </si>
  <si>
    <t>05606</t>
  </si>
  <si>
    <t>05504</t>
  </si>
  <si>
    <t>05506</t>
  </si>
  <si>
    <t>05601</t>
  </si>
  <si>
    <t>05602</t>
  </si>
  <si>
    <t>05803</t>
  </si>
  <si>
    <t>05604</t>
  </si>
  <si>
    <t>07305</t>
  </si>
  <si>
    <t>05701</t>
  </si>
  <si>
    <t>05705</t>
  </si>
  <si>
    <t>05702</t>
  </si>
  <si>
    <t>05703</t>
  </si>
  <si>
    <t>05704</t>
  </si>
  <si>
    <t>05706</t>
  </si>
  <si>
    <t>05801</t>
  </si>
  <si>
    <t>05802</t>
  </si>
  <si>
    <t>05804</t>
  </si>
  <si>
    <t>06101</t>
  </si>
  <si>
    <t>06102</t>
  </si>
  <si>
    <t>06112</t>
  </si>
  <si>
    <t>06202</t>
  </si>
  <si>
    <t>16302</t>
  </si>
  <si>
    <t>06103</t>
  </si>
  <si>
    <t>06104</t>
  </si>
  <si>
    <t>08102</t>
  </si>
  <si>
    <t>09105</t>
  </si>
  <si>
    <t>13115</t>
  </si>
  <si>
    <t>06204</t>
  </si>
  <si>
    <t>08203</t>
  </si>
  <si>
    <t>09207</t>
  </si>
  <si>
    <t>06105</t>
  </si>
  <si>
    <t>06109</t>
  </si>
  <si>
    <t>06201</t>
  </si>
  <si>
    <t>06203</t>
  </si>
  <si>
    <t>06205</t>
  </si>
  <si>
    <t>06206</t>
  </si>
  <si>
    <t>06106</t>
  </si>
  <si>
    <t>16206</t>
  </si>
  <si>
    <t>06107</t>
  </si>
  <si>
    <t>06110</t>
  </si>
  <si>
    <t>06111</t>
  </si>
  <si>
    <t>06113</t>
  </si>
  <si>
    <t>06114</t>
  </si>
  <si>
    <t>06115</t>
  </si>
  <si>
    <t>06116</t>
  </si>
  <si>
    <t>06117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</si>
  <si>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</si>
  <si>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</si>
  <si>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</si>
  <si>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</si>
  <si>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</si>
  <si>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</si>
  <si>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</si>
  <si>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</si>
  <si>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</si>
  <si>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</si>
  <si>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07201</t>
  </si>
  <si>
    <t>07102</t>
  </si>
  <si>
    <t>09210</t>
  </si>
  <si>
    <t>07104</t>
  </si>
  <si>
    <t>07402</t>
  </si>
  <si>
    <t>07105</t>
  </si>
  <si>
    <t>07106</t>
  </si>
  <si>
    <t>07401</t>
  </si>
  <si>
    <t>07107</t>
  </si>
  <si>
    <t>07108</t>
  </si>
  <si>
    <t>07109</t>
  </si>
  <si>
    <t>07110</t>
  </si>
  <si>
    <t>07202</t>
  </si>
  <si>
    <t>07203</t>
  </si>
  <si>
    <t>07301</t>
  </si>
  <si>
    <t>07302</t>
  </si>
  <si>
    <t>07303</t>
  </si>
  <si>
    <t>07304</t>
  </si>
  <si>
    <t>07306</t>
  </si>
  <si>
    <t>07403</t>
  </si>
  <si>
    <t>07405</t>
  </si>
  <si>
    <t>07307</t>
  </si>
  <si>
    <t>07308</t>
  </si>
  <si>
    <t>07406</t>
  </si>
  <si>
    <t>07408</t>
  </si>
  <si>
    <t>07309</t>
  </si>
  <si>
    <t>07404</t>
  </si>
  <si>
    <t>07407</t>
  </si>
  <si>
    <t>08101</t>
  </si>
  <si>
    <t>13111</t>
  </si>
  <si>
    <t>08103</t>
  </si>
  <si>
    <t>08104</t>
  </si>
  <si>
    <t>08106</t>
  </si>
  <si>
    <t>08109</t>
  </si>
  <si>
    <t>08301</t>
  </si>
  <si>
    <t>08302</t>
  </si>
  <si>
    <t>08204</t>
  </si>
  <si>
    <t>08305</t>
  </si>
  <si>
    <t>08105</t>
  </si>
  <si>
    <t>08107</t>
  </si>
  <si>
    <t>08207</t>
  </si>
  <si>
    <t>08108</t>
  </si>
  <si>
    <t>08110</t>
  </si>
  <si>
    <t>08111</t>
  </si>
  <si>
    <t>08112</t>
  </si>
  <si>
    <t>08201</t>
  </si>
  <si>
    <t>08202</t>
  </si>
  <si>
    <t>08304</t>
  </si>
  <si>
    <t>08307</t>
  </si>
  <si>
    <t>08206</t>
  </si>
  <si>
    <t>13114</t>
  </si>
  <si>
    <t>08306</t>
  </si>
  <si>
    <t>08309</t>
  </si>
  <si>
    <t>08303</t>
  </si>
  <si>
    <t>08308</t>
  </si>
  <si>
    <t>08310</t>
  </si>
  <si>
    <t>08311</t>
  </si>
  <si>
    <t>08312</t>
  </si>
  <si>
    <t>08313</t>
  </si>
  <si>
    <t>08314</t>
  </si>
  <si>
    <t>16101</t>
  </si>
  <si>
    <t>16102</t>
  </si>
  <si>
    <t>16202</t>
  </si>
  <si>
    <t>16203</t>
  </si>
  <si>
    <t>16103</t>
  </si>
  <si>
    <t>16104</t>
  </si>
  <si>
    <t>16204</t>
  </si>
  <si>
    <t>16303</t>
  </si>
  <si>
    <t>16105</t>
  </si>
  <si>
    <t>16106</t>
  </si>
  <si>
    <t>16205</t>
  </si>
  <si>
    <t>16107</t>
  </si>
  <si>
    <t>16201</t>
  </si>
  <si>
    <t>12401</t>
  </si>
  <si>
    <t>16301</t>
  </si>
  <si>
    <t>16304</t>
  </si>
  <si>
    <t>16108</t>
  </si>
  <si>
    <t>16305</t>
  </si>
  <si>
    <t>16207</t>
  </si>
  <si>
    <t>16109</t>
  </si>
  <si>
    <t>09101</t>
  </si>
  <si>
    <t>09202</t>
  </si>
  <si>
    <t>09103</t>
  </si>
  <si>
    <t>09102</t>
  </si>
  <si>
    <t>09104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</si>
  <si>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</si>
  <si>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</si>
  <si>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</si>
  <si>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</si>
  <si>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</si>
  <si>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</si>
  <si>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</si>
  <si>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</si>
  <si>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</si>
  <si>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</si>
  <si>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</si>
  <si>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</si>
  <si>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</si>
  <si>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</si>
  <si>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</si>
  <si>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</si>
  <si>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09201</t>
  </si>
  <si>
    <t>09203</t>
  </si>
  <si>
    <t>09204</t>
  </si>
  <si>
    <t>09205</t>
  </si>
  <si>
    <t>09206</t>
  </si>
  <si>
    <t>09208</t>
  </si>
  <si>
    <t>09209</t>
  </si>
  <si>
    <t>09211</t>
  </si>
  <si>
    <t>10101</t>
  </si>
  <si>
    <t>10102</t>
  </si>
  <si>
    <t>10106</t>
  </si>
  <si>
    <t>10103</t>
  </si>
  <si>
    <t>10104</t>
  </si>
  <si>
    <t>10105</t>
  </si>
  <si>
    <t>10107</t>
  </si>
  <si>
    <t>10108</t>
  </si>
  <si>
    <t>10109</t>
  </si>
  <si>
    <t>10201</t>
  </si>
  <si>
    <t>10202</t>
  </si>
  <si>
    <t>10203</t>
  </si>
  <si>
    <t>10204</t>
  </si>
  <si>
    <t>10205</t>
  </si>
  <si>
    <t>10206</t>
  </si>
  <si>
    <t>10207</t>
  </si>
  <si>
    <t>10301</t>
  </si>
  <si>
    <t>10209</t>
  </si>
  <si>
    <t>10210</t>
  </si>
  <si>
    <t>10302</t>
  </si>
  <si>
    <t>10402</t>
  </si>
  <si>
    <t>10303</t>
  </si>
  <si>
    <t>10304</t>
  </si>
  <si>
    <t>10305</t>
  </si>
  <si>
    <t>10306</t>
  </si>
  <si>
    <t>10307</t>
  </si>
  <si>
    <t>10401</t>
  </si>
  <si>
    <t>10403</t>
  </si>
  <si>
    <t>10404</t>
  </si>
  <si>
    <t>11101</t>
  </si>
  <si>
    <t>11102</t>
  </si>
  <si>
    <t>11201</t>
  </si>
  <si>
    <t>11202</t>
  </si>
  <si>
    <t>11402</t>
  </si>
  <si>
    <t>11303</t>
  </si>
  <si>
    <t>11203</t>
  </si>
  <si>
    <t>11301</t>
  </si>
  <si>
    <t>11302</t>
  </si>
  <si>
    <t>11401</t>
  </si>
  <si>
    <t>12101</t>
  </si>
  <si>
    <t>12102</t>
  </si>
  <si>
    <t>12103</t>
  </si>
  <si>
    <t>12104</t>
  </si>
  <si>
    <t>12201</t>
  </si>
  <si>
    <t>12301</t>
  </si>
  <si>
    <t>12302</t>
  </si>
  <si>
    <t>12303</t>
  </si>
  <si>
    <t>12402</t>
  </si>
  <si>
    <t>13101</t>
  </si>
  <si>
    <t>13103</t>
  </si>
  <si>
    <t>13105</t>
  </si>
  <si>
    <t>13106</t>
  </si>
  <si>
    <t>13107</t>
  </si>
  <si>
    <t>13108</t>
  </si>
  <si>
    <t>13109</t>
  </si>
  <si>
    <t>13110</t>
  </si>
  <si>
    <t>13113</t>
  </si>
  <si>
    <t>13128</t>
  </si>
  <si>
    <t>13131</t>
  </si>
  <si>
    <t>13132</t>
  </si>
  <si>
    <t>13201</t>
  </si>
  <si>
    <t>13202</t>
  </si>
  <si>
    <t>13203</t>
  </si>
  <si>
    <t>13301</t>
  </si>
  <si>
    <t>13302</t>
  </si>
  <si>
    <t>13102</t>
  </si>
  <si>
    <t>13123</t>
  </si>
  <si>
    <t>13104</t>
  </si>
  <si>
    <t>13112</t>
  </si>
  <si>
    <t>13119</t>
  </si>
  <si>
    <t>13116</t>
  </si>
  <si>
    <t>13117</t>
  </si>
  <si>
    <t>13129</t>
  </si>
  <si>
    <t>13118</t>
  </si>
  <si>
    <t>13125</t>
  </si>
  <si>
    <t>13121</t>
  </si>
  <si>
    <t>13120</t>
  </si>
  <si>
    <t>13122</t>
  </si>
  <si>
    <t>13124</t>
  </si>
  <si>
    <t>13126</t>
  </si>
  <si>
    <t>12127</t>
  </si>
  <si>
    <t>13130</t>
  </si>
  <si>
    <t>13503</t>
  </si>
  <si>
    <t>13404</t>
  </si>
  <si>
    <t>13401</t>
  </si>
  <si>
    <t>13601</t>
  </si>
  <si>
    <t>13402</t>
  </si>
  <si>
    <t>13303</t>
  </si>
  <si>
    <t>13403</t>
  </si>
  <si>
    <t>13501</t>
  </si>
  <si>
    <t>13502</t>
  </si>
  <si>
    <t>13504</t>
  </si>
  <si>
    <t>13505</t>
  </si>
  <si>
    <t>13602</t>
  </si>
  <si>
    <t>13603</t>
  </si>
  <si>
    <t>13604</t>
  </si>
  <si>
    <t>13605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</si>
  <si>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</si>
  <si>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</si>
  <si>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</si>
  <si>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</si>
  <si>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</si>
  <si>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AGUINALDO DE NAVIDAD 2019</t>
  </si>
  <si>
    <t>Pers. Remun Liq. &lt;= a $ 773.271 Noviembre</t>
  </si>
  <si>
    <t>Monto Aguinaldo $ 57.873</t>
  </si>
  <si>
    <t>Pers. Remun Liq. &gt; a $ 773.271 y Rem Bruta &lt;= $ 2.560.669</t>
  </si>
  <si>
    <t>Monto Aguinaldo $ 30.613</t>
  </si>
  <si>
    <t>Ley Nº 21.196  Artículo 2º y 19°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</si>
</sst>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\ * #,##0.00_-;\-[$€-2]\ * #,##0.00_-;_-[$€-2]\ * &quot;-&quot;??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</cellStyleXfs>
  <cellXfs count="374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5" fontId="3" fillId="0" borderId="1" xfId="2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5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3" fontId="3" fillId="0" borderId="4" xfId="0" applyNumberFormat="1" applyFont="1" applyFill="1" applyBorder="1" applyAlignment="1">
      <alignment horizontal="right" wrapText="1"/>
    </xf>
    <xf numFmtId="165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center" wrapText="1"/>
    </xf>
    <xf numFmtId="165" fontId="8" fillId="0" borderId="9" xfId="2" applyNumberFormat="1" applyFont="1" applyFill="1" applyBorder="1" applyAlignment="1">
      <alignment horizontal="center" wrapText="1"/>
    </xf>
    <xf numFmtId="165" fontId="8" fillId="0" borderId="10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right" wrapText="1"/>
    </xf>
    <xf numFmtId="165" fontId="8" fillId="0" borderId="12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5" fontId="0" fillId="0" borderId="0" xfId="2" applyNumberFormat="1" applyFont="1"/>
    <xf numFmtId="164" fontId="0" fillId="0" borderId="0" xfId="2" applyNumberFormat="1" applyFont="1"/>
    <xf numFmtId="165" fontId="3" fillId="0" borderId="13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5" fontId="0" fillId="0" borderId="0" xfId="2" applyNumberFormat="1" applyFont="1" applyBorder="1"/>
    <xf numFmtId="165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165" fontId="8" fillId="2" borderId="11" xfId="2" applyNumberFormat="1" applyFont="1" applyFill="1" applyBorder="1" applyAlignment="1">
      <alignment horizontal="right" wrapText="1"/>
    </xf>
    <xf numFmtId="165" fontId="8" fillId="0" borderId="14" xfId="2" applyNumberFormat="1" applyFont="1" applyFill="1" applyBorder="1" applyAlignment="1">
      <alignment horizontal="right" wrapText="1"/>
    </xf>
    <xf numFmtId="165" fontId="8" fillId="0" borderId="15" xfId="2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right" wrapText="1"/>
    </xf>
    <xf numFmtId="165" fontId="8" fillId="0" borderId="9" xfId="2" applyNumberFormat="1" applyFont="1" applyFill="1" applyBorder="1" applyAlignment="1">
      <alignment horizontal="right" wrapText="1"/>
    </xf>
    <xf numFmtId="165" fontId="8" fillId="0" borderId="16" xfId="2" applyNumberFormat="1" applyFont="1" applyFill="1" applyBorder="1" applyAlignment="1">
      <alignment horizontal="right" wrapText="1"/>
    </xf>
    <xf numFmtId="165" fontId="8" fillId="0" borderId="17" xfId="2" applyNumberFormat="1" applyFont="1" applyFill="1" applyBorder="1" applyAlignment="1">
      <alignment horizontal="right" wrapText="1"/>
    </xf>
    <xf numFmtId="165" fontId="8" fillId="0" borderId="10" xfId="2" applyNumberFormat="1" applyFont="1" applyFill="1" applyBorder="1" applyAlignment="1">
      <alignment horizontal="right" wrapText="1"/>
    </xf>
    <xf numFmtId="165" fontId="8" fillId="0" borderId="18" xfId="2" applyNumberFormat="1" applyFont="1" applyFill="1" applyBorder="1" applyAlignment="1">
      <alignment horizontal="right" wrapText="1"/>
    </xf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left" wrapText="1"/>
    </xf>
    <xf numFmtId="0" fontId="22" fillId="0" borderId="0" xfId="5" applyFont="1"/>
    <xf numFmtId="0" fontId="16" fillId="0" borderId="0" xfId="0" applyFont="1"/>
    <xf numFmtId="3" fontId="17" fillId="0" borderId="23" xfId="0" applyNumberFormat="1" applyFont="1" applyBorder="1" applyAlignment="1">
      <alignment horizontal="right"/>
    </xf>
    <xf numFmtId="3" fontId="23" fillId="2" borderId="24" xfId="2" applyNumberFormat="1" applyFont="1" applyFill="1" applyBorder="1" applyAlignment="1">
      <alignment horizontal="right" wrapText="1"/>
    </xf>
    <xf numFmtId="3" fontId="23" fillId="2" borderId="12" xfId="2" applyNumberFormat="1" applyFont="1" applyFill="1" applyBorder="1" applyAlignment="1">
      <alignment horizontal="right" wrapText="1"/>
    </xf>
    <xf numFmtId="3" fontId="8" fillId="0" borderId="24" xfId="2" applyNumberFormat="1" applyFont="1" applyFill="1" applyBorder="1" applyAlignment="1">
      <alignment horizontal="right" wrapText="1"/>
    </xf>
    <xf numFmtId="3" fontId="8" fillId="0" borderId="12" xfId="2" applyNumberFormat="1" applyFont="1" applyFill="1" applyBorder="1" applyAlignment="1">
      <alignment horizontal="right" wrapText="1"/>
    </xf>
    <xf numFmtId="3" fontId="8" fillId="0" borderId="25" xfId="2" applyNumberFormat="1" applyFont="1" applyFill="1" applyBorder="1" applyAlignment="1">
      <alignment horizontal="right" wrapText="1"/>
    </xf>
    <xf numFmtId="3" fontId="8" fillId="0" borderId="28" xfId="2" applyNumberFormat="1" applyFont="1" applyFill="1" applyBorder="1" applyAlignment="1">
      <alignment horizontal="right" wrapText="1"/>
    </xf>
    <xf numFmtId="165" fontId="16" fillId="0" borderId="0" xfId="0" applyNumberFormat="1" applyFont="1"/>
    <xf numFmtId="3" fontId="17" fillId="0" borderId="30" xfId="2" applyNumberFormat="1" applyFont="1" applyBorder="1" applyAlignment="1">
      <alignment horizontal="right"/>
    </xf>
    <xf numFmtId="3" fontId="8" fillId="0" borderId="14" xfId="2" applyNumberFormat="1" applyFont="1" applyFill="1" applyBorder="1" applyAlignment="1">
      <alignment horizontal="right" wrapText="1"/>
    </xf>
    <xf numFmtId="3" fontId="8" fillId="0" borderId="11" xfId="2" applyNumberFormat="1" applyFont="1" applyFill="1" applyBorder="1" applyAlignment="1">
      <alignment horizontal="right" wrapText="1"/>
    </xf>
    <xf numFmtId="3" fontId="8" fillId="0" borderId="16" xfId="2" applyNumberFormat="1" applyFont="1" applyFill="1" applyBorder="1" applyAlignment="1">
      <alignment horizontal="right" wrapText="1"/>
    </xf>
    <xf numFmtId="0" fontId="17" fillId="0" borderId="0" xfId="0" applyFont="1"/>
    <xf numFmtId="0" fontId="8" fillId="0" borderId="21" xfId="0" applyFont="1" applyFill="1" applyBorder="1" applyAlignment="1">
      <alignment horizontal="left" wrapText="1"/>
    </xf>
    <xf numFmtId="0" fontId="19" fillId="0" borderId="0" xfId="0" applyFont="1"/>
    <xf numFmtId="3" fontId="8" fillId="0" borderId="23" xfId="2" applyNumberFormat="1" applyFont="1" applyFill="1" applyBorder="1" applyAlignment="1">
      <alignment horizontal="right"/>
    </xf>
    <xf numFmtId="3" fontId="8" fillId="2" borderId="24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>
      <alignment horizontal="right" wrapText="1"/>
    </xf>
    <xf numFmtId="3" fontId="8" fillId="0" borderId="23" xfId="2" applyNumberFormat="1" applyFont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/>
    </xf>
    <xf numFmtId="3" fontId="23" fillId="0" borderId="30" xfId="0" applyNumberFormat="1" applyFont="1" applyBorder="1" applyAlignment="1">
      <alignment horizontal="right"/>
    </xf>
    <xf numFmtId="3" fontId="23" fillId="0" borderId="31" xfId="0" applyNumberFormat="1" applyFont="1" applyBorder="1" applyAlignment="1">
      <alignment horizontal="right"/>
    </xf>
    <xf numFmtId="3" fontId="23" fillId="0" borderId="32" xfId="0" applyNumberFormat="1" applyFont="1" applyBorder="1" applyAlignment="1">
      <alignment horizontal="right"/>
    </xf>
    <xf numFmtId="165" fontId="8" fillId="0" borderId="23" xfId="2" applyNumberFormat="1" applyFont="1" applyFill="1" applyBorder="1" applyAlignment="1">
      <alignment horizontal="right"/>
    </xf>
    <xf numFmtId="0" fontId="8" fillId="0" borderId="23" xfId="0" applyFont="1" applyBorder="1" applyAlignment="1">
      <alignment horizontal="right"/>
    </xf>
    <xf numFmtId="165" fontId="8" fillId="2" borderId="23" xfId="2" applyNumberFormat="1" applyFont="1" applyFill="1" applyBorder="1" applyAlignment="1">
      <alignment horizontal="right" wrapText="1"/>
    </xf>
    <xf numFmtId="165" fontId="8" fillId="2" borderId="33" xfId="2" applyNumberFormat="1" applyFont="1" applyFill="1" applyBorder="1" applyAlignment="1">
      <alignment horizontal="right" wrapText="1"/>
    </xf>
    <xf numFmtId="0" fontId="8" fillId="0" borderId="29" xfId="0" applyNumberFormat="1" applyFont="1" applyFill="1" applyBorder="1" applyAlignment="1">
      <alignment horizontal="right"/>
    </xf>
    <xf numFmtId="165" fontId="8" fillId="2" borderId="15" xfId="2" applyNumberFormat="1" applyFont="1" applyFill="1" applyBorder="1" applyAlignment="1">
      <alignment horizontal="right" wrapText="1"/>
    </xf>
    <xf numFmtId="0" fontId="8" fillId="0" borderId="23" xfId="0" applyNumberFormat="1" applyFont="1" applyFill="1" applyBorder="1" applyAlignment="1">
      <alignment horizontal="right"/>
    </xf>
    <xf numFmtId="165" fontId="8" fillId="2" borderId="25" xfId="2" applyNumberFormat="1" applyFont="1" applyFill="1" applyBorder="1" applyAlignment="1">
      <alignment horizontal="right" wrapText="1"/>
    </xf>
    <xf numFmtId="165" fontId="8" fillId="0" borderId="23" xfId="2" applyNumberFormat="1" applyFont="1" applyBorder="1" applyAlignment="1">
      <alignment horizontal="right"/>
    </xf>
    <xf numFmtId="165" fontId="8" fillId="2" borderId="24" xfId="2" applyNumberFormat="1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0" borderId="28" xfId="2" applyNumberFormat="1" applyFont="1" applyFill="1" applyBorder="1" applyAlignment="1">
      <alignment horizontal="right" wrapText="1"/>
    </xf>
    <xf numFmtId="165" fontId="23" fillId="0" borderId="0" xfId="2" applyNumberFormat="1" applyFont="1" applyAlignment="1">
      <alignment horizontal="right"/>
    </xf>
    <xf numFmtId="165" fontId="8" fillId="2" borderId="24" xfId="2" applyNumberFormat="1" applyFont="1" applyFill="1" applyBorder="1" applyAlignment="1">
      <alignment horizontal="center" wrapText="1"/>
    </xf>
    <xf numFmtId="165" fontId="8" fillId="2" borderId="12" xfId="2" applyNumberFormat="1" applyFont="1" applyFill="1" applyBorder="1" applyAlignment="1">
      <alignment horizontal="center" wrapText="1"/>
    </xf>
    <xf numFmtId="165" fontId="8" fillId="0" borderId="25" xfId="2" applyNumberFormat="1" applyFont="1" applyFill="1" applyBorder="1" applyAlignment="1">
      <alignment horizontal="center" wrapText="1"/>
    </xf>
    <xf numFmtId="165" fontId="8" fillId="2" borderId="15" xfId="2" applyNumberFormat="1" applyFont="1" applyFill="1" applyBorder="1" applyAlignment="1">
      <alignment horizontal="center" wrapText="1"/>
    </xf>
    <xf numFmtId="165" fontId="8" fillId="0" borderId="35" xfId="2" applyNumberFormat="1" applyFont="1" applyFill="1" applyBorder="1" applyAlignment="1">
      <alignment horizontal="center" wrapText="1"/>
    </xf>
    <xf numFmtId="165" fontId="8" fillId="0" borderId="36" xfId="2" applyNumberFormat="1" applyFont="1" applyFill="1" applyBorder="1" applyAlignment="1">
      <alignment horizontal="center" wrapText="1"/>
    </xf>
    <xf numFmtId="0" fontId="24" fillId="0" borderId="0" xfId="5" applyFont="1"/>
    <xf numFmtId="165" fontId="8" fillId="2" borderId="37" xfId="2" applyNumberFormat="1" applyFont="1" applyFill="1" applyBorder="1" applyAlignment="1">
      <alignment horizontal="right" wrapText="1"/>
    </xf>
    <xf numFmtId="165" fontId="8" fillId="2" borderId="35" xfId="2" applyNumberFormat="1" applyFont="1" applyFill="1" applyBorder="1" applyAlignment="1">
      <alignment horizontal="right" wrapText="1"/>
    </xf>
    <xf numFmtId="165" fontId="8" fillId="2" borderId="38" xfId="2" applyNumberFormat="1" applyFont="1" applyFill="1" applyBorder="1" applyAlignment="1">
      <alignment horizontal="right" wrapText="1"/>
    </xf>
    <xf numFmtId="165" fontId="8" fillId="0" borderId="39" xfId="2" applyNumberFormat="1" applyFont="1" applyFill="1" applyBorder="1" applyAlignment="1">
      <alignment horizontal="right"/>
    </xf>
    <xf numFmtId="165" fontId="8" fillId="0" borderId="25" xfId="2" applyNumberFormat="1" applyFont="1" applyFill="1" applyBorder="1" applyAlignment="1">
      <alignment horizontal="right" wrapText="1"/>
    </xf>
    <xf numFmtId="165" fontId="8" fillId="0" borderId="29" xfId="2" applyNumberFormat="1" applyFont="1" applyFill="1" applyBorder="1" applyAlignment="1">
      <alignment horizontal="right"/>
    </xf>
    <xf numFmtId="0" fontId="8" fillId="0" borderId="29" xfId="0" applyFont="1" applyBorder="1" applyAlignment="1">
      <alignment horizontal="right"/>
    </xf>
    <xf numFmtId="165" fontId="8" fillId="0" borderId="35" xfId="2" applyNumberFormat="1" applyFont="1" applyFill="1" applyBorder="1" applyAlignment="1">
      <alignment horizontal="right" wrapText="1"/>
    </xf>
    <xf numFmtId="165" fontId="8" fillId="0" borderId="31" xfId="2" applyNumberFormat="1" applyFont="1" applyFill="1" applyBorder="1" applyAlignment="1">
      <alignment horizontal="right"/>
    </xf>
    <xf numFmtId="165" fontId="8" fillId="2" borderId="40" xfId="2" applyNumberFormat="1" applyFont="1" applyFill="1" applyBorder="1" applyAlignment="1">
      <alignment horizontal="right" wrapText="1"/>
    </xf>
    <xf numFmtId="165" fontId="8" fillId="0" borderId="41" xfId="2" applyNumberFormat="1" applyFont="1" applyFill="1" applyBorder="1" applyAlignment="1">
      <alignment horizontal="right"/>
    </xf>
    <xf numFmtId="165" fontId="8" fillId="0" borderId="42" xfId="2" applyNumberFormat="1" applyFont="1" applyFill="1" applyBorder="1" applyAlignment="1">
      <alignment horizontal="right" wrapText="1"/>
    </xf>
    <xf numFmtId="0" fontId="8" fillId="0" borderId="31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165" fontId="8" fillId="0" borderId="36" xfId="2" applyNumberFormat="1" applyFont="1" applyFill="1" applyBorder="1" applyAlignment="1">
      <alignment horizontal="right" wrapText="1"/>
    </xf>
    <xf numFmtId="0" fontId="8" fillId="0" borderId="43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8" fillId="2" borderId="22" xfId="0" applyFont="1" applyFill="1" applyBorder="1" applyAlignment="1">
      <alignment horizontal="left" wrapText="1"/>
    </xf>
    <xf numFmtId="0" fontId="20" fillId="0" borderId="0" xfId="0" applyFont="1"/>
    <xf numFmtId="0" fontId="25" fillId="0" borderId="0" xfId="5" applyFont="1"/>
    <xf numFmtId="0" fontId="26" fillId="0" borderId="0" xfId="5" applyFont="1"/>
    <xf numFmtId="165" fontId="22" fillId="0" borderId="0" xfId="5" applyNumberFormat="1" applyFont="1"/>
    <xf numFmtId="0" fontId="8" fillId="2" borderId="37" xfId="0" applyFont="1" applyFill="1" applyBorder="1" applyAlignment="1">
      <alignment horizontal="left" wrapText="1"/>
    </xf>
    <xf numFmtId="0" fontId="8" fillId="2" borderId="38" xfId="0" applyFont="1" applyFill="1" applyBorder="1" applyAlignment="1">
      <alignment horizontal="left" wrapText="1"/>
    </xf>
    <xf numFmtId="0" fontId="8" fillId="0" borderId="47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left" wrapText="1"/>
    </xf>
    <xf numFmtId="0" fontId="14" fillId="0" borderId="49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8" fillId="3" borderId="23" xfId="0" applyFont="1" applyFill="1" applyBorder="1" applyAlignment="1">
      <alignment horizontal="right"/>
    </xf>
    <xf numFmtId="3" fontId="8" fillId="3" borderId="23" xfId="2" applyNumberFormat="1" applyFont="1" applyFill="1" applyBorder="1" applyAlignment="1">
      <alignment horizontal="right"/>
    </xf>
    <xf numFmtId="165" fontId="8" fillId="3" borderId="23" xfId="2" applyNumberFormat="1" applyFont="1" applyFill="1" applyBorder="1" applyAlignment="1">
      <alignment horizontal="right"/>
    </xf>
    <xf numFmtId="165" fontId="8" fillId="0" borderId="23" xfId="2" applyNumberFormat="1" applyFont="1" applyFill="1" applyBorder="1" applyAlignment="1"/>
    <xf numFmtId="0" fontId="8" fillId="0" borderId="23" xfId="0" applyNumberFormat="1" applyFont="1" applyFill="1" applyBorder="1" applyAlignment="1"/>
    <xf numFmtId="0" fontId="8" fillId="0" borderId="23" xfId="0" applyFont="1" applyBorder="1"/>
    <xf numFmtId="0" fontId="8" fillId="0" borderId="29" xfId="0" applyFont="1" applyBorder="1"/>
    <xf numFmtId="0" fontId="8" fillId="0" borderId="29" xfId="0" applyNumberFormat="1" applyFont="1" applyFill="1" applyBorder="1" applyAlignment="1"/>
    <xf numFmtId="165" fontId="8" fillId="0" borderId="23" xfId="2" applyNumberFormat="1" applyFont="1" applyBorder="1"/>
    <xf numFmtId="0" fontId="8" fillId="0" borderId="31" xfId="0" applyFont="1" applyBorder="1"/>
    <xf numFmtId="0" fontId="8" fillId="0" borderId="41" xfId="0" applyFont="1" applyBorder="1"/>
    <xf numFmtId="0" fontId="8" fillId="3" borderId="29" xfId="0" applyNumberFormat="1" applyFont="1" applyFill="1" applyBorder="1" applyAlignment="1">
      <alignment horizontal="right"/>
    </xf>
    <xf numFmtId="0" fontId="8" fillId="3" borderId="29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right"/>
    </xf>
    <xf numFmtId="165" fontId="8" fillId="3" borderId="15" xfId="2" applyNumberFormat="1" applyFont="1" applyFill="1" applyBorder="1" applyAlignment="1">
      <alignment horizontal="right" wrapText="1"/>
    </xf>
    <xf numFmtId="165" fontId="8" fillId="3" borderId="51" xfId="2" applyNumberFormat="1" applyFont="1" applyFill="1" applyBorder="1" applyAlignment="1">
      <alignment horizontal="right" wrapText="1"/>
    </xf>
    <xf numFmtId="165" fontId="8" fillId="0" borderId="57" xfId="2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 wrapText="1"/>
    </xf>
    <xf numFmtId="0" fontId="8" fillId="0" borderId="57" xfId="0" applyNumberFormat="1" applyFont="1" applyFill="1" applyBorder="1" applyAlignment="1">
      <alignment horizontal="right"/>
    </xf>
    <xf numFmtId="0" fontId="8" fillId="0" borderId="57" xfId="0" applyFont="1" applyBorder="1" applyAlignment="1">
      <alignment horizontal="right"/>
    </xf>
    <xf numFmtId="165" fontId="8" fillId="0" borderId="57" xfId="2" applyNumberFormat="1" applyFont="1" applyBorder="1" applyAlignment="1">
      <alignment horizontal="right"/>
    </xf>
    <xf numFmtId="0" fontId="8" fillId="2" borderId="43" xfId="0" applyFont="1" applyFill="1" applyBorder="1" applyAlignment="1">
      <alignment horizontal="left" wrapText="1"/>
    </xf>
    <xf numFmtId="0" fontId="8" fillId="2" borderId="44" xfId="0" applyFont="1" applyFill="1" applyBorder="1" applyAlignment="1">
      <alignment horizontal="left" wrapText="1"/>
    </xf>
    <xf numFmtId="0" fontId="8" fillId="0" borderId="45" xfId="0" applyFont="1" applyFill="1" applyBorder="1" applyAlignment="1">
      <alignment horizontal="left" wrapText="1"/>
    </xf>
    <xf numFmtId="0" fontId="8" fillId="0" borderId="58" xfId="0" applyNumberFormat="1" applyFont="1" applyFill="1" applyBorder="1" applyAlignment="1">
      <alignment horizontal="right"/>
    </xf>
    <xf numFmtId="0" fontId="8" fillId="0" borderId="39" xfId="0" applyNumberFormat="1" applyFont="1" applyFill="1" applyBorder="1" applyAlignment="1">
      <alignment horizontal="right"/>
    </xf>
    <xf numFmtId="0" fontId="8" fillId="3" borderId="39" xfId="0" applyFont="1" applyFill="1" applyBorder="1" applyAlignment="1">
      <alignment horizontal="right"/>
    </xf>
    <xf numFmtId="165" fontId="8" fillId="0" borderId="59" xfId="2" applyNumberFormat="1" applyFont="1" applyFill="1" applyBorder="1" applyAlignment="1">
      <alignment horizontal="right"/>
    </xf>
    <xf numFmtId="165" fontId="8" fillId="2" borderId="51" xfId="2" applyNumberFormat="1" applyFont="1" applyFill="1" applyBorder="1" applyAlignment="1">
      <alignment horizontal="right" wrapText="1"/>
    </xf>
    <xf numFmtId="165" fontId="8" fillId="2" borderId="60" xfId="2" applyNumberFormat="1" applyFont="1" applyFill="1" applyBorder="1" applyAlignment="1">
      <alignment horizontal="right" wrapText="1"/>
    </xf>
    <xf numFmtId="165" fontId="8" fillId="0" borderId="58" xfId="2" applyNumberFormat="1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165" fontId="8" fillId="0" borderId="61" xfId="2" applyNumberFormat="1" applyFont="1" applyFill="1" applyBorder="1" applyAlignment="1">
      <alignment horizontal="right" wrapText="1"/>
    </xf>
    <xf numFmtId="165" fontId="8" fillId="0" borderId="60" xfId="2" applyNumberFormat="1" applyFont="1" applyFill="1" applyBorder="1" applyAlignment="1">
      <alignment horizontal="right" wrapText="1"/>
    </xf>
    <xf numFmtId="3" fontId="17" fillId="0" borderId="39" xfId="0" applyNumberFormat="1" applyFont="1" applyBorder="1" applyAlignment="1">
      <alignment horizontal="right"/>
    </xf>
    <xf numFmtId="3" fontId="17" fillId="0" borderId="29" xfId="0" applyNumberFormat="1" applyFont="1" applyBorder="1" applyAlignment="1">
      <alignment horizontal="right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wrapText="1"/>
    </xf>
    <xf numFmtId="3" fontId="8" fillId="0" borderId="57" xfId="2" applyNumberFormat="1" applyFont="1" applyFill="1" applyBorder="1" applyAlignment="1">
      <alignment horizontal="right"/>
    </xf>
    <xf numFmtId="3" fontId="8" fillId="3" borderId="57" xfId="2" applyNumberFormat="1" applyFont="1" applyFill="1" applyBorder="1" applyAlignment="1">
      <alignment horizontal="right"/>
    </xf>
    <xf numFmtId="3" fontId="8" fillId="0" borderId="57" xfId="0" applyNumberFormat="1" applyFont="1" applyFill="1" applyBorder="1" applyAlignment="1">
      <alignment horizontal="right"/>
    </xf>
    <xf numFmtId="3" fontId="8" fillId="0" borderId="57" xfId="2" applyNumberFormat="1" applyFont="1" applyBorder="1" applyAlignment="1">
      <alignment horizontal="right"/>
    </xf>
    <xf numFmtId="165" fontId="8" fillId="2" borderId="67" xfId="2" applyNumberFormat="1" applyFont="1" applyFill="1" applyBorder="1" applyAlignment="1">
      <alignment horizontal="right" wrapText="1"/>
    </xf>
    <xf numFmtId="165" fontId="8" fillId="2" borderId="0" xfId="2" applyNumberFormat="1" applyFont="1" applyFill="1" applyBorder="1" applyAlignment="1">
      <alignment horizontal="right" wrapText="1"/>
    </xf>
    <xf numFmtId="0" fontId="8" fillId="0" borderId="59" xfId="0" applyNumberFormat="1" applyFont="1" applyFill="1" applyBorder="1" applyAlignment="1">
      <alignment horizontal="right"/>
    </xf>
    <xf numFmtId="165" fontId="8" fillId="0" borderId="24" xfId="2" applyNumberFormat="1" applyFont="1" applyFill="1" applyBorder="1" applyAlignment="1">
      <alignment horizontal="right" wrapText="1"/>
    </xf>
    <xf numFmtId="165" fontId="13" fillId="0" borderId="12" xfId="2" applyNumberFormat="1" applyFont="1" applyFill="1" applyBorder="1" applyAlignment="1">
      <alignment horizontal="right" wrapText="1"/>
    </xf>
    <xf numFmtId="0" fontId="8" fillId="3" borderId="57" xfId="0" applyFont="1" applyFill="1" applyBorder="1" applyAlignment="1">
      <alignment horizontal="right"/>
    </xf>
    <xf numFmtId="165" fontId="8" fillId="0" borderId="57" xfId="2" applyNumberFormat="1" applyFont="1" applyFill="1" applyBorder="1" applyAlignment="1"/>
    <xf numFmtId="0" fontId="8" fillId="0" borderId="57" xfId="0" applyNumberFormat="1" applyFont="1" applyFill="1" applyBorder="1" applyAlignment="1"/>
    <xf numFmtId="0" fontId="8" fillId="0" borderId="59" xfId="0" applyFont="1" applyBorder="1"/>
    <xf numFmtId="0" fontId="8" fillId="0" borderId="57" xfId="0" applyFont="1" applyBorder="1"/>
    <xf numFmtId="0" fontId="8" fillId="3" borderId="59" xfId="0" applyNumberFormat="1" applyFont="1" applyFill="1" applyBorder="1" applyAlignment="1">
      <alignment horizontal="right"/>
    </xf>
    <xf numFmtId="165" fontId="8" fillId="3" borderId="24" xfId="2" applyNumberFormat="1" applyFont="1" applyFill="1" applyBorder="1" applyAlignment="1">
      <alignment horizontal="right" wrapText="1"/>
    </xf>
    <xf numFmtId="165" fontId="8" fillId="0" borderId="58" xfId="2" applyNumberFormat="1" applyFont="1" applyFill="1" applyBorder="1" applyAlignment="1">
      <alignment horizontal="right"/>
    </xf>
    <xf numFmtId="0" fontId="1" fillId="0" borderId="0" xfId="0" applyFont="1"/>
    <xf numFmtId="165" fontId="6" fillId="0" borderId="0" xfId="2" applyNumberFormat="1" applyFont="1"/>
    <xf numFmtId="0" fontId="13" fillId="0" borderId="52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165" fontId="17" fillId="5" borderId="23" xfId="2" applyNumberFormat="1" applyFont="1" applyFill="1" applyBorder="1" applyAlignment="1">
      <alignment horizontal="right"/>
    </xf>
    <xf numFmtId="165" fontId="17" fillId="5" borderId="23" xfId="2" applyNumberFormat="1" applyFont="1" applyFill="1" applyBorder="1" applyAlignment="1">
      <alignment horizontal="right" wrapText="1"/>
    </xf>
    <xf numFmtId="165" fontId="17" fillId="5" borderId="33" xfId="2" applyNumberFormat="1" applyFont="1" applyFill="1" applyBorder="1" applyAlignment="1">
      <alignment horizontal="right" wrapText="1"/>
    </xf>
    <xf numFmtId="0" fontId="8" fillId="5" borderId="23" xfId="0" applyNumberFormat="1" applyFont="1" applyFill="1" applyBorder="1" applyAlignment="1">
      <alignment horizontal="right"/>
    </xf>
    <xf numFmtId="165" fontId="8" fillId="5" borderId="15" xfId="2" applyNumberFormat="1" applyFont="1" applyFill="1" applyBorder="1" applyAlignment="1">
      <alignment horizontal="right" wrapText="1"/>
    </xf>
    <xf numFmtId="165" fontId="8" fillId="5" borderId="11" xfId="2" applyNumberFormat="1" applyFont="1" applyFill="1" applyBorder="1" applyAlignment="1">
      <alignment horizontal="right" wrapText="1"/>
    </xf>
    <xf numFmtId="165" fontId="8" fillId="5" borderId="23" xfId="2" applyNumberFormat="1" applyFont="1" applyFill="1" applyBorder="1" applyAlignment="1">
      <alignment horizontal="right"/>
    </xf>
    <xf numFmtId="165" fontId="8" fillId="5" borderId="25" xfId="2" applyNumberFormat="1" applyFont="1" applyFill="1" applyBorder="1" applyAlignment="1">
      <alignment horizontal="right" wrapText="1"/>
    </xf>
    <xf numFmtId="165" fontId="8" fillId="5" borderId="34" xfId="2" applyNumberFormat="1" applyFont="1" applyFill="1" applyBorder="1" applyAlignment="1">
      <alignment horizontal="right" wrapText="1"/>
    </xf>
    <xf numFmtId="0" fontId="8" fillId="5" borderId="23" xfId="0" applyFont="1" applyFill="1" applyBorder="1" applyAlignment="1">
      <alignment horizontal="right"/>
    </xf>
    <xf numFmtId="165" fontId="8" fillId="5" borderId="23" xfId="2" applyNumberFormat="1" applyFont="1" applyFill="1" applyBorder="1" applyAlignment="1">
      <alignment horizontal="right" wrapText="1"/>
    </xf>
    <xf numFmtId="165" fontId="8" fillId="5" borderId="33" xfId="2" applyNumberFormat="1" applyFont="1" applyFill="1" applyBorder="1" applyAlignment="1">
      <alignment horizontal="right" wrapText="1"/>
    </xf>
    <xf numFmtId="165" fontId="8" fillId="5" borderId="29" xfId="2" applyNumberFormat="1" applyFont="1" applyFill="1" applyBorder="1" applyAlignment="1">
      <alignment horizontal="right"/>
    </xf>
    <xf numFmtId="0" fontId="8" fillId="5" borderId="39" xfId="0" applyFont="1" applyFill="1" applyBorder="1" applyAlignment="1">
      <alignment horizontal="right"/>
    </xf>
    <xf numFmtId="165" fontId="8" fillId="5" borderId="35" xfId="2" applyNumberFormat="1" applyFont="1" applyFill="1" applyBorder="1" applyAlignment="1">
      <alignment horizontal="right" wrapText="1"/>
    </xf>
    <xf numFmtId="0" fontId="8" fillId="5" borderId="39" xfId="0" applyNumberFormat="1" applyFont="1" applyFill="1" applyBorder="1" applyAlignment="1">
      <alignment horizontal="right"/>
    </xf>
    <xf numFmtId="165" fontId="1" fillId="0" borderId="0" xfId="0" applyNumberFormat="1" applyFont="1"/>
    <xf numFmtId="3" fontId="23" fillId="2" borderId="23" xfId="2" applyNumberFormat="1" applyFont="1" applyFill="1" applyBorder="1" applyAlignment="1">
      <alignment horizontal="right" wrapText="1"/>
    </xf>
    <xf numFmtId="3" fontId="8" fillId="0" borderId="23" xfId="2" applyNumberFormat="1" applyFont="1" applyFill="1" applyBorder="1" applyAlignment="1">
      <alignment horizontal="right" wrapText="1"/>
    </xf>
    <xf numFmtId="3" fontId="17" fillId="0" borderId="70" xfId="0" applyNumberFormat="1" applyFont="1" applyBorder="1" applyAlignment="1">
      <alignment horizontal="right"/>
    </xf>
    <xf numFmtId="3" fontId="15" fillId="0" borderId="71" xfId="2" applyNumberFormat="1" applyFont="1" applyFill="1" applyBorder="1" applyAlignment="1">
      <alignment wrapText="1"/>
    </xf>
    <xf numFmtId="3" fontId="15" fillId="0" borderId="14" xfId="2" applyNumberFormat="1" applyFont="1" applyFill="1" applyBorder="1" applyAlignment="1">
      <alignment wrapText="1"/>
    </xf>
    <xf numFmtId="3" fontId="15" fillId="0" borderId="16" xfId="2" applyNumberFormat="1" applyFont="1" applyFill="1" applyBorder="1" applyAlignment="1">
      <alignment wrapText="1"/>
    </xf>
    <xf numFmtId="3" fontId="15" fillId="0" borderId="39" xfId="2" applyNumberFormat="1" applyFont="1" applyFill="1" applyBorder="1" applyAlignment="1">
      <alignment wrapText="1"/>
    </xf>
    <xf numFmtId="3" fontId="0" fillId="0" borderId="39" xfId="0" applyNumberFormat="1" applyBorder="1"/>
    <xf numFmtId="0" fontId="15" fillId="0" borderId="47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3" fontId="0" fillId="0" borderId="72" xfId="0" applyNumberFormat="1" applyBorder="1"/>
    <xf numFmtId="3" fontId="17" fillId="0" borderId="72" xfId="0" applyNumberFormat="1" applyFont="1" applyBorder="1" applyAlignment="1">
      <alignment horizontal="right"/>
    </xf>
    <xf numFmtId="3" fontId="23" fillId="2" borderId="30" xfId="2" applyNumberFormat="1" applyFont="1" applyFill="1" applyBorder="1" applyAlignment="1">
      <alignment horizontal="right" wrapText="1"/>
    </xf>
    <xf numFmtId="3" fontId="17" fillId="0" borderId="74" xfId="0" applyNumberFormat="1" applyFont="1" applyBorder="1" applyAlignment="1">
      <alignment horizontal="right"/>
    </xf>
    <xf numFmtId="3" fontId="23" fillId="2" borderId="33" xfId="2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3" fontId="8" fillId="0" borderId="30" xfId="2" applyNumberFormat="1" applyFont="1" applyFill="1" applyBorder="1" applyAlignment="1">
      <alignment horizontal="right" wrapText="1"/>
    </xf>
    <xf numFmtId="3" fontId="8" fillId="0" borderId="33" xfId="2" applyNumberFormat="1" applyFont="1" applyFill="1" applyBorder="1" applyAlignment="1">
      <alignment horizontal="right" wrapText="1"/>
    </xf>
    <xf numFmtId="3" fontId="23" fillId="0" borderId="74" xfId="0" applyNumberFormat="1" applyFont="1" applyBorder="1" applyAlignment="1">
      <alignment horizontal="right"/>
    </xf>
    <xf numFmtId="3" fontId="17" fillId="0" borderId="75" xfId="2" applyNumberFormat="1" applyFont="1" applyBorder="1" applyAlignment="1">
      <alignment horizontal="right"/>
    </xf>
    <xf numFmtId="3" fontId="14" fillId="0" borderId="2" xfId="0" applyNumberFormat="1" applyFont="1" applyFill="1" applyBorder="1" applyAlignment="1">
      <alignment wrapText="1"/>
    </xf>
    <xf numFmtId="49" fontId="8" fillId="0" borderId="44" xfId="0" applyNumberFormat="1" applyFont="1" applyFill="1" applyBorder="1" applyAlignment="1">
      <alignment horizontal="center" wrapText="1"/>
    </xf>
    <xf numFmtId="49" fontId="8" fillId="0" borderId="20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wrapText="1"/>
    </xf>
    <xf numFmtId="49" fontId="8" fillId="0" borderId="43" xfId="0" applyNumberFormat="1" applyFont="1" applyFill="1" applyBorder="1" applyAlignment="1">
      <alignment horizontal="center" wrapText="1"/>
    </xf>
    <xf numFmtId="49" fontId="8" fillId="0" borderId="45" xfId="0" applyNumberFormat="1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 wrapText="1"/>
    </xf>
    <xf numFmtId="0" fontId="8" fillId="0" borderId="77" xfId="0" applyFont="1" applyFill="1" applyBorder="1" applyAlignment="1">
      <alignment horizontal="center" wrapText="1"/>
    </xf>
    <xf numFmtId="0" fontId="8" fillId="0" borderId="78" xfId="0" applyFont="1" applyFill="1" applyBorder="1" applyAlignment="1">
      <alignment horizontal="center" wrapText="1"/>
    </xf>
    <xf numFmtId="49" fontId="8" fillId="0" borderId="79" xfId="0" applyNumberFormat="1" applyFont="1" applyFill="1" applyBorder="1" applyAlignment="1">
      <alignment horizontal="center" wrapText="1"/>
    </xf>
    <xf numFmtId="49" fontId="8" fillId="0" borderId="47" xfId="0" applyNumberFormat="1" applyFont="1" applyFill="1" applyBorder="1" applyAlignment="1">
      <alignment horizontal="center" wrapText="1"/>
    </xf>
    <xf numFmtId="49" fontId="8" fillId="0" borderId="73" xfId="0" applyNumberFormat="1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2" borderId="80" xfId="0" applyFont="1" applyFill="1" applyBorder="1" applyAlignment="1">
      <alignment horizontal="left" wrapText="1"/>
    </xf>
    <xf numFmtId="0" fontId="8" fillId="0" borderId="80" xfId="0" applyFont="1" applyFill="1" applyBorder="1" applyAlignment="1">
      <alignment horizontal="left" wrapText="1"/>
    </xf>
    <xf numFmtId="0" fontId="8" fillId="0" borderId="73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38" xfId="0" applyFont="1" applyFill="1" applyBorder="1" applyAlignment="1">
      <alignment horizontal="center" wrapText="1"/>
    </xf>
    <xf numFmtId="0" fontId="15" fillId="0" borderId="48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83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165" fontId="8" fillId="0" borderId="70" xfId="2" applyNumberFormat="1" applyFont="1" applyFill="1" applyBorder="1" applyAlignment="1">
      <alignment horizontal="right"/>
    </xf>
    <xf numFmtId="165" fontId="8" fillId="2" borderId="17" xfId="2" applyNumberFormat="1" applyFont="1" applyFill="1" applyBorder="1" applyAlignment="1">
      <alignment horizontal="right" wrapText="1"/>
    </xf>
    <xf numFmtId="165" fontId="8" fillId="2" borderId="18" xfId="2" applyNumberFormat="1" applyFont="1" applyFill="1" applyBorder="1" applyAlignment="1">
      <alignment horizontal="right" wrapText="1"/>
    </xf>
    <xf numFmtId="0" fontId="8" fillId="0" borderId="70" xfId="0" applyFont="1" applyBorder="1" applyAlignment="1">
      <alignment horizontal="right"/>
    </xf>
    <xf numFmtId="0" fontId="8" fillId="0" borderId="74" xfId="0" applyNumberFormat="1" applyFont="1" applyFill="1" applyBorder="1" applyAlignment="1">
      <alignment horizontal="right"/>
    </xf>
    <xf numFmtId="0" fontId="8" fillId="0" borderId="70" xfId="0" applyNumberFormat="1" applyFont="1" applyFill="1" applyBorder="1" applyAlignment="1">
      <alignment horizontal="right"/>
    </xf>
    <xf numFmtId="165" fontId="3" fillId="0" borderId="62" xfId="0" applyNumberFormat="1" applyFont="1" applyFill="1" applyBorder="1" applyAlignment="1">
      <alignment horizontal="right" wrapText="1"/>
    </xf>
    <xf numFmtId="165" fontId="3" fillId="0" borderId="63" xfId="0" applyNumberFormat="1" applyFont="1" applyFill="1" applyBorder="1" applyAlignment="1">
      <alignment horizontal="right" wrapText="1"/>
    </xf>
    <xf numFmtId="165" fontId="3" fillId="0" borderId="64" xfId="0" applyNumberFormat="1" applyFont="1" applyFill="1" applyBorder="1" applyAlignment="1">
      <alignment horizontal="right" wrapText="1"/>
    </xf>
    <xf numFmtId="165" fontId="3" fillId="0" borderId="65" xfId="0" applyNumberFormat="1" applyFont="1" applyFill="1" applyBorder="1" applyAlignment="1">
      <alignment horizontal="right" wrapText="1"/>
    </xf>
    <xf numFmtId="165" fontId="3" fillId="0" borderId="84" xfId="0" applyNumberFormat="1" applyFont="1" applyFill="1" applyBorder="1" applyAlignment="1">
      <alignment horizontal="right" wrapText="1"/>
    </xf>
    <xf numFmtId="165" fontId="8" fillId="0" borderId="70" xfId="2" applyNumberFormat="1" applyFont="1" applyFill="1" applyBorder="1" applyAlignment="1"/>
    <xf numFmtId="165" fontId="8" fillId="2" borderId="85" xfId="2" applyNumberFormat="1" applyFont="1" applyFill="1" applyBorder="1" applyAlignment="1">
      <alignment horizontal="center" wrapText="1"/>
    </xf>
    <xf numFmtId="165" fontId="8" fillId="2" borderId="86" xfId="2" applyNumberFormat="1" applyFont="1" applyFill="1" applyBorder="1" applyAlignment="1">
      <alignment horizontal="center" wrapText="1"/>
    </xf>
    <xf numFmtId="0" fontId="8" fillId="0" borderId="70" xfId="0" applyFont="1" applyBorder="1"/>
    <xf numFmtId="0" fontId="8" fillId="0" borderId="74" xfId="0" applyFont="1" applyBorder="1"/>
    <xf numFmtId="165" fontId="8" fillId="0" borderId="87" xfId="2" applyNumberFormat="1" applyFont="1" applyFill="1" applyBorder="1" applyAlignment="1">
      <alignment horizontal="center" wrapText="1"/>
    </xf>
    <xf numFmtId="165" fontId="8" fillId="0" borderId="86" xfId="2" applyNumberFormat="1" applyFont="1" applyFill="1" applyBorder="1" applyAlignment="1">
      <alignment horizontal="right" wrapText="1"/>
    </xf>
    <xf numFmtId="3" fontId="3" fillId="0" borderId="62" xfId="0" applyNumberFormat="1" applyFont="1" applyFill="1" applyBorder="1" applyAlignment="1">
      <alignment horizontal="right" wrapText="1"/>
    </xf>
    <xf numFmtId="3" fontId="3" fillId="0" borderId="63" xfId="0" applyNumberFormat="1" applyFont="1" applyFill="1" applyBorder="1" applyAlignment="1">
      <alignment horizontal="right" wrapText="1"/>
    </xf>
    <xf numFmtId="3" fontId="3" fillId="0" borderId="64" xfId="0" applyNumberFormat="1" applyFont="1" applyFill="1" applyBorder="1" applyAlignment="1">
      <alignment horizontal="right" wrapText="1"/>
    </xf>
    <xf numFmtId="3" fontId="3" fillId="0" borderId="65" xfId="0" applyNumberFormat="1" applyFont="1" applyFill="1" applyBorder="1" applyAlignment="1">
      <alignment horizontal="right" wrapText="1"/>
    </xf>
    <xf numFmtId="3" fontId="3" fillId="0" borderId="84" xfId="0" applyNumberFormat="1" applyFont="1" applyFill="1" applyBorder="1" applyAlignment="1">
      <alignment horizontal="right" wrapText="1"/>
    </xf>
    <xf numFmtId="3" fontId="15" fillId="0" borderId="88" xfId="2" applyNumberFormat="1" applyFont="1" applyFill="1" applyBorder="1" applyAlignment="1">
      <alignment wrapText="1"/>
    </xf>
    <xf numFmtId="3" fontId="15" fillId="0" borderId="89" xfId="2" applyNumberFormat="1" applyFont="1" applyFill="1" applyBorder="1" applyAlignment="1">
      <alignment wrapText="1"/>
    </xf>
    <xf numFmtId="3" fontId="15" fillId="0" borderId="90" xfId="2" applyNumberFormat="1" applyFont="1" applyFill="1" applyBorder="1" applyAlignment="1">
      <alignment wrapText="1"/>
    </xf>
    <xf numFmtId="3" fontId="15" fillId="0" borderId="80" xfId="2" applyNumberFormat="1" applyFont="1" applyFill="1" applyBorder="1" applyAlignment="1">
      <alignment wrapText="1"/>
    </xf>
    <xf numFmtId="3" fontId="0" fillId="0" borderId="80" xfId="0" applyNumberFormat="1" applyBorder="1"/>
    <xf numFmtId="3" fontId="0" fillId="0" borderId="91" xfId="0" applyNumberFormat="1" applyBorder="1"/>
    <xf numFmtId="3" fontId="15" fillId="0" borderId="92" xfId="2" applyNumberFormat="1" applyFont="1" applyFill="1" applyBorder="1" applyAlignment="1">
      <alignment wrapText="1"/>
    </xf>
    <xf numFmtId="3" fontId="15" fillId="0" borderId="81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38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48" xfId="2" applyNumberFormat="1" applyFont="1" applyFill="1" applyBorder="1" applyAlignment="1">
      <alignment wrapText="1"/>
    </xf>
    <xf numFmtId="3" fontId="15" fillId="0" borderId="29" xfId="2" applyNumberFormat="1" applyFont="1" applyFill="1" applyBorder="1" applyAlignment="1">
      <alignment wrapText="1"/>
    </xf>
    <xf numFmtId="3" fontId="15" fillId="0" borderId="82" xfId="2" applyNumberFormat="1" applyFont="1" applyFill="1" applyBorder="1" applyAlignment="1">
      <alignment wrapText="1"/>
    </xf>
    <xf numFmtId="3" fontId="0" fillId="0" borderId="29" xfId="0" applyNumberFormat="1" applyBorder="1"/>
    <xf numFmtId="3" fontId="0" fillId="0" borderId="82" xfId="0" applyNumberFormat="1" applyBorder="1"/>
    <xf numFmtId="3" fontId="0" fillId="0" borderId="31" xfId="0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14" fillId="0" borderId="4" xfId="0" applyNumberFormat="1" applyFont="1" applyFill="1" applyBorder="1" applyAlignment="1">
      <alignment wrapText="1"/>
    </xf>
    <xf numFmtId="3" fontId="17" fillId="0" borderId="59" xfId="0" applyNumberFormat="1" applyFont="1" applyBorder="1" applyAlignment="1">
      <alignment horizontal="right"/>
    </xf>
    <xf numFmtId="3" fontId="23" fillId="2" borderId="57" xfId="2" applyNumberFormat="1" applyFont="1" applyFill="1" applyBorder="1" applyAlignment="1">
      <alignment horizontal="right" wrapText="1"/>
    </xf>
    <xf numFmtId="3" fontId="17" fillId="0" borderId="57" xfId="0" applyNumberFormat="1" applyFont="1" applyBorder="1" applyAlignment="1">
      <alignment horizontal="right"/>
    </xf>
    <xf numFmtId="3" fontId="23" fillId="2" borderId="95" xfId="2" applyNumberFormat="1" applyFont="1" applyFill="1" applyBorder="1" applyAlignment="1">
      <alignment horizontal="right" wrapText="1"/>
    </xf>
    <xf numFmtId="3" fontId="17" fillId="0" borderId="58" xfId="0" applyNumberFormat="1" applyFont="1" applyBorder="1" applyAlignment="1">
      <alignment horizontal="right"/>
    </xf>
    <xf numFmtId="3" fontId="23" fillId="2" borderId="96" xfId="2" applyNumberFormat="1" applyFont="1" applyFill="1" applyBorder="1" applyAlignment="1">
      <alignment horizontal="right" wrapText="1"/>
    </xf>
    <xf numFmtId="3" fontId="8" fillId="0" borderId="95" xfId="2" applyNumberFormat="1" applyFont="1" applyFill="1" applyBorder="1" applyAlignment="1">
      <alignment horizontal="right" wrapText="1"/>
    </xf>
    <xf numFmtId="3" fontId="8" fillId="0" borderId="57" xfId="2" applyNumberFormat="1" applyFont="1" applyFill="1" applyBorder="1" applyAlignment="1">
      <alignment horizontal="right" wrapText="1"/>
    </xf>
    <xf numFmtId="3" fontId="8" fillId="0" borderId="96" xfId="2" applyNumberFormat="1" applyFont="1" applyFill="1" applyBorder="1" applyAlignment="1">
      <alignment horizontal="right" wrapText="1"/>
    </xf>
    <xf numFmtId="3" fontId="23" fillId="0" borderId="59" xfId="0" applyNumberFormat="1" applyFont="1" applyBorder="1" applyAlignment="1">
      <alignment horizontal="right"/>
    </xf>
    <xf numFmtId="3" fontId="17" fillId="0" borderId="95" xfId="2" applyNumberFormat="1" applyFont="1" applyBorder="1" applyAlignment="1">
      <alignment horizontal="right"/>
    </xf>
    <xf numFmtId="0" fontId="14" fillId="0" borderId="8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3" fontId="8" fillId="0" borderId="26" xfId="2" applyNumberFormat="1" applyFont="1" applyFill="1" applyBorder="1" applyAlignment="1">
      <alignment horizontal="right" wrapText="1"/>
    </xf>
    <xf numFmtId="3" fontId="8" fillId="0" borderId="27" xfId="2" applyNumberFormat="1" applyFont="1" applyFill="1" applyBorder="1" applyAlignment="1">
      <alignment horizontal="right" wrapText="1"/>
    </xf>
    <xf numFmtId="3" fontId="8" fillId="0" borderId="29" xfId="2" applyNumberFormat="1" applyFont="1" applyFill="1" applyBorder="1" applyAlignment="1">
      <alignment horizontal="right" wrapText="1"/>
    </xf>
    <xf numFmtId="3" fontId="8" fillId="0" borderId="31" xfId="2" applyNumberFormat="1" applyFont="1" applyFill="1" applyBorder="1" applyAlignment="1">
      <alignment horizontal="right" wrapText="1"/>
    </xf>
    <xf numFmtId="3" fontId="8" fillId="0" borderId="32" xfId="2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56" xfId="0" applyFont="1" applyFill="1" applyBorder="1" applyAlignment="1">
      <alignment horizontal="center" wrapText="1"/>
    </xf>
    <xf numFmtId="0" fontId="18" fillId="2" borderId="4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6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wrapText="1"/>
    </xf>
    <xf numFmtId="0" fontId="13" fillId="0" borderId="53" xfId="0" applyFont="1" applyFill="1" applyBorder="1" applyAlignment="1">
      <alignment wrapText="1"/>
    </xf>
    <xf numFmtId="0" fontId="13" fillId="0" borderId="52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3" fillId="0" borderId="5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wrapText="1"/>
    </xf>
    <xf numFmtId="0" fontId="13" fillId="0" borderId="55" xfId="0" applyFont="1" applyFill="1" applyBorder="1" applyAlignment="1">
      <alignment wrapText="1"/>
    </xf>
    <xf numFmtId="0" fontId="13" fillId="0" borderId="52" xfId="0" applyFont="1" applyFill="1" applyBorder="1" applyAlignment="1">
      <alignment horizontal="left" wrapText="1"/>
    </xf>
    <xf numFmtId="0" fontId="13" fillId="0" borderId="53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6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52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0" fontId="14" fillId="0" borderId="54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0" fontId="13" fillId="0" borderId="69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</cellXfs>
  <cellStyles count="7">
    <cellStyle name="Euro" xfId="1"/>
    <cellStyle name="Millares" xfId="2" builtinId="3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zoomScale="86" zoomScaleNormal="86" workbookViewId="0">
      <selection activeCell="B9" sqref="B9"/>
    </sheetView>
  </sheetViews>
  <sheetFormatPr baseColWidth="10" defaultRowHeight="12.75" x14ac:dyDescent="0.2"/>
  <cols>
    <col min="1" max="1" width="9.5703125" style="51" customWidth="1"/>
    <col min="2" max="2" width="14.7109375" style="51" customWidth="1"/>
    <col min="3" max="3" width="14.140625" style="51" bestFit="1" customWidth="1"/>
    <col min="4" max="4" width="16.42578125" customWidth="1"/>
    <col min="5" max="5" width="12.5703125" customWidth="1"/>
    <col min="6" max="6" width="14.42578125" customWidth="1"/>
    <col min="7" max="7" width="12.5703125" customWidth="1"/>
    <col min="8" max="8" width="14.28515625" customWidth="1"/>
    <col min="9" max="9" width="12.5703125" customWidth="1"/>
    <col min="10" max="10" width="14.42578125" customWidth="1"/>
    <col min="11" max="11" width="14.85546875" customWidth="1"/>
    <col min="12" max="12" width="15.28515625" customWidth="1"/>
    <col min="13" max="13" width="12.5703125" customWidth="1"/>
    <col min="14" max="14" width="15" customWidth="1"/>
    <col min="15" max="15" width="12.42578125" customWidth="1"/>
    <col min="16" max="16" width="15.85546875" customWidth="1"/>
    <col min="17" max="17" width="12.42578125" customWidth="1"/>
    <col min="18" max="18" width="15.7109375" customWidth="1"/>
    <col min="19" max="19" width="12.42578125" customWidth="1"/>
    <col min="20" max="20" width="17.5703125" customWidth="1"/>
    <col min="21" max="21" width="20.5703125" customWidth="1"/>
    <col min="22" max="23" width="12.42578125" customWidth="1"/>
    <col min="24" max="24" width="12.28515625" bestFit="1" customWidth="1"/>
    <col min="33" max="33" width="12.85546875" bestFit="1" customWidth="1"/>
  </cols>
  <sheetData>
    <row r="1" spans="1:33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3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33" ht="18" x14ac:dyDescent="0.25">
      <c r="A4" s="341" t="s">
        <v>390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3" ht="13.5" thickBot="1" x14ac:dyDescent="0.25"/>
    <row r="6" spans="1:33" s="80" customFormat="1" ht="15.75" thickBot="1" x14ac:dyDescent="0.25">
      <c r="A6" s="346" t="s">
        <v>0</v>
      </c>
      <c r="B6" s="208"/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3" s="65" customFormat="1" ht="99" customHeight="1" thickBot="1" x14ac:dyDescent="0.25">
      <c r="A7" s="347"/>
      <c r="B7" s="209" t="s">
        <v>408</v>
      </c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7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42" t="s">
        <v>7</v>
      </c>
      <c r="U7" s="142" t="s">
        <v>8</v>
      </c>
      <c r="V7" s="56" t="s">
        <v>9</v>
      </c>
      <c r="W7" s="57" t="s">
        <v>371</v>
      </c>
    </row>
    <row r="8" spans="1:33" s="65" customFormat="1" x14ac:dyDescent="0.2">
      <c r="A8" s="60">
        <v>1201</v>
      </c>
      <c r="B8" s="250" t="s">
        <v>401</v>
      </c>
      <c r="C8" s="169" t="s">
        <v>12</v>
      </c>
      <c r="D8" s="183">
        <v>1310</v>
      </c>
      <c r="E8" s="67">
        <f t="shared" ref="E8:E14" si="0">D8*$G$18</f>
        <v>75813630</v>
      </c>
      <c r="F8" s="66">
        <v>1075</v>
      </c>
      <c r="G8" s="68">
        <f t="shared" ref="G8:G14" si="1">F8*$G$19</f>
        <v>32908975</v>
      </c>
      <c r="H8" s="182">
        <v>464</v>
      </c>
      <c r="I8" s="67">
        <f t="shared" ref="I8:I14" si="2">H8*$G$18</f>
        <v>26853072</v>
      </c>
      <c r="J8" s="66">
        <v>365</v>
      </c>
      <c r="K8" s="68">
        <f t="shared" ref="K8:K14" si="3">J8*$G$19</f>
        <v>11173745</v>
      </c>
      <c r="L8" s="66">
        <v>46</v>
      </c>
      <c r="M8" s="69">
        <f t="shared" ref="M8:M14" si="4">L8*$G$18</f>
        <v>2662158</v>
      </c>
      <c r="N8" s="66">
        <v>1</v>
      </c>
      <c r="O8" s="70">
        <f t="shared" ref="O8:O14" si="5">N8*$G$19</f>
        <v>30613</v>
      </c>
      <c r="P8" s="66"/>
      <c r="Q8" s="69">
        <f t="shared" ref="Q8:Q14" si="6">P8*$G$18</f>
        <v>0</v>
      </c>
      <c r="R8" s="66"/>
      <c r="S8" s="71">
        <f t="shared" ref="S8:S14" si="7">R8*$G$19</f>
        <v>0</v>
      </c>
      <c r="T8" s="89">
        <v>0</v>
      </c>
      <c r="U8" s="74">
        <v>0</v>
      </c>
      <c r="V8" s="75">
        <f>D8+F8+H8+J8+L8+N8+P8+R8+T8</f>
        <v>3261</v>
      </c>
      <c r="W8" s="76">
        <f>(E8+G8+I8+K8+M8+O8+Q8+S8+U8)</f>
        <v>149442193</v>
      </c>
      <c r="X8" s="73"/>
      <c r="Y8"/>
      <c r="Z8"/>
      <c r="AA8"/>
      <c r="AB8"/>
      <c r="AD8" s="73"/>
      <c r="AE8" s="73"/>
      <c r="AF8" s="73"/>
      <c r="AG8" s="73"/>
    </row>
    <row r="9" spans="1:33" s="65" customFormat="1" x14ac:dyDescent="0.2">
      <c r="A9" s="60">
        <v>1203</v>
      </c>
      <c r="B9" s="250" t="s">
        <v>407</v>
      </c>
      <c r="C9" s="169" t="s">
        <v>13</v>
      </c>
      <c r="D9" s="183">
        <v>168</v>
      </c>
      <c r="E9" s="67">
        <f t="shared" si="0"/>
        <v>9722664</v>
      </c>
      <c r="F9" s="66">
        <v>163</v>
      </c>
      <c r="G9" s="68">
        <f t="shared" si="1"/>
        <v>4989919</v>
      </c>
      <c r="H9" s="182">
        <v>51</v>
      </c>
      <c r="I9" s="67">
        <f t="shared" si="2"/>
        <v>2951523</v>
      </c>
      <c r="J9" s="66">
        <v>30</v>
      </c>
      <c r="K9" s="68">
        <f t="shared" si="3"/>
        <v>918390</v>
      </c>
      <c r="L9" s="66"/>
      <c r="M9" s="69">
        <f t="shared" si="4"/>
        <v>0</v>
      </c>
      <c r="N9" s="66"/>
      <c r="O9" s="70">
        <f t="shared" si="5"/>
        <v>0</v>
      </c>
      <c r="P9" s="66">
        <v>27</v>
      </c>
      <c r="Q9" s="69">
        <f t="shared" si="6"/>
        <v>1562571</v>
      </c>
      <c r="R9" s="66">
        <v>1</v>
      </c>
      <c r="S9" s="71">
        <f t="shared" si="7"/>
        <v>30613</v>
      </c>
      <c r="T9" s="89">
        <v>0</v>
      </c>
      <c r="U9" s="74">
        <v>0</v>
      </c>
      <c r="V9" s="75">
        <f t="shared" ref="V9:V14" si="8">D9+F9+H9+J9+L9+N9+P9+R9+T9</f>
        <v>440</v>
      </c>
      <c r="W9" s="76">
        <f t="shared" ref="W9:W14" si="9">(E9+G9+I9+K9+M9+O9+Q9+S9+U9)</f>
        <v>20175680</v>
      </c>
      <c r="X9" s="73"/>
      <c r="Y9"/>
      <c r="Z9"/>
      <c r="AA9"/>
      <c r="AB9"/>
      <c r="AD9" s="73"/>
      <c r="AE9" s="73"/>
      <c r="AF9" s="73"/>
      <c r="AG9" s="73"/>
    </row>
    <row r="10" spans="1:33" s="65" customFormat="1" x14ac:dyDescent="0.2">
      <c r="A10" s="60">
        <v>1204</v>
      </c>
      <c r="B10" s="250" t="s">
        <v>402</v>
      </c>
      <c r="C10" s="169" t="s">
        <v>14</v>
      </c>
      <c r="D10" s="183">
        <v>270</v>
      </c>
      <c r="E10" s="67">
        <f t="shared" si="0"/>
        <v>15625710</v>
      </c>
      <c r="F10" s="66">
        <v>277</v>
      </c>
      <c r="G10" s="68">
        <f t="shared" si="1"/>
        <v>8479801</v>
      </c>
      <c r="H10" s="182">
        <v>93</v>
      </c>
      <c r="I10" s="67">
        <f t="shared" si="2"/>
        <v>5382189</v>
      </c>
      <c r="J10" s="66">
        <v>50</v>
      </c>
      <c r="K10" s="68">
        <f t="shared" si="3"/>
        <v>1530650</v>
      </c>
      <c r="L10" s="66">
        <v>3</v>
      </c>
      <c r="M10" s="69">
        <f t="shared" si="4"/>
        <v>173619</v>
      </c>
      <c r="N10" s="66">
        <v>0</v>
      </c>
      <c r="O10" s="70">
        <f t="shared" si="5"/>
        <v>0</v>
      </c>
      <c r="P10" s="66"/>
      <c r="Q10" s="69">
        <f t="shared" si="6"/>
        <v>0</v>
      </c>
      <c r="R10" s="66"/>
      <c r="S10" s="71">
        <f t="shared" si="7"/>
        <v>0</v>
      </c>
      <c r="T10" s="89">
        <v>4</v>
      </c>
      <c r="U10" s="74">
        <v>89808</v>
      </c>
      <c r="V10" s="75">
        <f t="shared" si="8"/>
        <v>697</v>
      </c>
      <c r="W10" s="76">
        <f t="shared" si="9"/>
        <v>31281777</v>
      </c>
      <c r="X10" s="73"/>
      <c r="Y10"/>
      <c r="Z10"/>
      <c r="AA10"/>
      <c r="AB10"/>
      <c r="AD10" s="73"/>
      <c r="AE10" s="73"/>
      <c r="AF10" s="73"/>
      <c r="AG10" s="73"/>
    </row>
    <row r="11" spans="1:33" s="65" customFormat="1" x14ac:dyDescent="0.2">
      <c r="A11" s="60">
        <v>1206</v>
      </c>
      <c r="B11" s="250" t="s">
        <v>406</v>
      </c>
      <c r="C11" s="169" t="s">
        <v>15</v>
      </c>
      <c r="D11" s="183">
        <v>51</v>
      </c>
      <c r="E11" s="67">
        <f t="shared" si="0"/>
        <v>2951523</v>
      </c>
      <c r="F11" s="66">
        <v>85</v>
      </c>
      <c r="G11" s="68">
        <f t="shared" si="1"/>
        <v>2602105</v>
      </c>
      <c r="H11" s="182">
        <v>29</v>
      </c>
      <c r="I11" s="67">
        <f t="shared" si="2"/>
        <v>1678317</v>
      </c>
      <c r="J11" s="66">
        <v>15</v>
      </c>
      <c r="K11" s="68">
        <f t="shared" si="3"/>
        <v>459195</v>
      </c>
      <c r="L11" s="66"/>
      <c r="M11" s="69">
        <f t="shared" si="4"/>
        <v>0</v>
      </c>
      <c r="N11" s="66"/>
      <c r="O11" s="70">
        <f t="shared" si="5"/>
        <v>0</v>
      </c>
      <c r="P11" s="66"/>
      <c r="Q11" s="69">
        <f t="shared" si="6"/>
        <v>0</v>
      </c>
      <c r="R11" s="66"/>
      <c r="S11" s="71">
        <f t="shared" si="7"/>
        <v>0</v>
      </c>
      <c r="T11" s="89">
        <v>12</v>
      </c>
      <c r="U11" s="74">
        <v>269424</v>
      </c>
      <c r="V11" s="75">
        <f t="shared" si="8"/>
        <v>192</v>
      </c>
      <c r="W11" s="76">
        <f t="shared" si="9"/>
        <v>7960564</v>
      </c>
      <c r="X11" s="73"/>
      <c r="Y11"/>
      <c r="Z11"/>
      <c r="AA11"/>
      <c r="AB11"/>
      <c r="AD11" s="73"/>
      <c r="AE11" s="73"/>
      <c r="AF11" s="73"/>
      <c r="AG11" s="73"/>
    </row>
    <row r="12" spans="1:33" s="65" customFormat="1" x14ac:dyDescent="0.2">
      <c r="A12" s="60">
        <v>1208</v>
      </c>
      <c r="B12" s="250" t="s">
        <v>403</v>
      </c>
      <c r="C12" s="169" t="s">
        <v>16</v>
      </c>
      <c r="D12" s="183">
        <v>17</v>
      </c>
      <c r="E12" s="67">
        <f t="shared" si="0"/>
        <v>983841</v>
      </c>
      <c r="F12" s="66">
        <v>35</v>
      </c>
      <c r="G12" s="68">
        <f t="shared" si="1"/>
        <v>1071455</v>
      </c>
      <c r="H12" s="182">
        <v>8</v>
      </c>
      <c r="I12" s="67">
        <f t="shared" si="2"/>
        <v>462984</v>
      </c>
      <c r="J12" s="66">
        <v>2</v>
      </c>
      <c r="K12" s="68">
        <f t="shared" si="3"/>
        <v>61226</v>
      </c>
      <c r="L12" s="66"/>
      <c r="M12" s="69">
        <f t="shared" si="4"/>
        <v>0</v>
      </c>
      <c r="N12" s="66"/>
      <c r="O12" s="70">
        <f t="shared" si="5"/>
        <v>0</v>
      </c>
      <c r="P12" s="66"/>
      <c r="Q12" s="69">
        <f t="shared" si="6"/>
        <v>0</v>
      </c>
      <c r="R12" s="66"/>
      <c r="S12" s="71">
        <f t="shared" si="7"/>
        <v>0</v>
      </c>
      <c r="T12" s="89">
        <v>0</v>
      </c>
      <c r="U12" s="74">
        <v>0</v>
      </c>
      <c r="V12" s="75">
        <f t="shared" si="8"/>
        <v>62</v>
      </c>
      <c r="W12" s="76">
        <f t="shared" si="9"/>
        <v>2579506</v>
      </c>
      <c r="X12" s="73"/>
      <c r="Y12"/>
      <c r="Z12"/>
      <c r="AA12"/>
      <c r="AB12"/>
      <c r="AD12" s="73"/>
      <c r="AE12" s="73"/>
      <c r="AF12" s="73"/>
      <c r="AG12" s="73"/>
    </row>
    <row r="13" spans="1:33" s="65" customFormat="1" x14ac:dyDescent="0.2">
      <c r="A13" s="60">
        <v>1210</v>
      </c>
      <c r="B13" s="250" t="s">
        <v>405</v>
      </c>
      <c r="C13" s="169" t="s">
        <v>17</v>
      </c>
      <c r="D13" s="183">
        <v>17</v>
      </c>
      <c r="E13" s="67">
        <f t="shared" si="0"/>
        <v>983841</v>
      </c>
      <c r="F13" s="66">
        <v>36</v>
      </c>
      <c r="G13" s="68">
        <f t="shared" si="1"/>
        <v>1102068</v>
      </c>
      <c r="H13" s="182">
        <v>4</v>
      </c>
      <c r="I13" s="67">
        <f t="shared" si="2"/>
        <v>231492</v>
      </c>
      <c r="J13" s="66">
        <v>6</v>
      </c>
      <c r="K13" s="68">
        <f t="shared" si="3"/>
        <v>183678</v>
      </c>
      <c r="L13" s="66"/>
      <c r="M13" s="69">
        <f t="shared" si="4"/>
        <v>0</v>
      </c>
      <c r="N13" s="66"/>
      <c r="O13" s="70">
        <f t="shared" si="5"/>
        <v>0</v>
      </c>
      <c r="P13" s="66"/>
      <c r="Q13" s="69">
        <f t="shared" si="6"/>
        <v>0</v>
      </c>
      <c r="R13" s="66"/>
      <c r="S13" s="71">
        <f t="shared" si="7"/>
        <v>0</v>
      </c>
      <c r="T13" s="89">
        <v>0</v>
      </c>
      <c r="U13" s="74">
        <v>0</v>
      </c>
      <c r="V13" s="75">
        <f t="shared" si="8"/>
        <v>63</v>
      </c>
      <c r="W13" s="76">
        <f t="shared" si="9"/>
        <v>2501079</v>
      </c>
      <c r="X13" s="73"/>
      <c r="Y13"/>
      <c r="Z13"/>
      <c r="AA13"/>
      <c r="AB13"/>
      <c r="AD13" s="73"/>
      <c r="AE13" s="73"/>
      <c r="AF13" s="73"/>
      <c r="AG13" s="73"/>
    </row>
    <row r="14" spans="1:33" s="65" customFormat="1" ht="13.5" thickBot="1" x14ac:dyDescent="0.25">
      <c r="A14" s="60">
        <v>1211</v>
      </c>
      <c r="B14" s="250" t="s">
        <v>404</v>
      </c>
      <c r="C14" s="169" t="s">
        <v>18</v>
      </c>
      <c r="D14" s="183">
        <v>171</v>
      </c>
      <c r="E14" s="67">
        <f t="shared" si="0"/>
        <v>9896283</v>
      </c>
      <c r="F14" s="66">
        <v>192</v>
      </c>
      <c r="G14" s="68">
        <f t="shared" si="1"/>
        <v>5877696</v>
      </c>
      <c r="H14" s="182">
        <v>207</v>
      </c>
      <c r="I14" s="67">
        <f t="shared" si="2"/>
        <v>11979711</v>
      </c>
      <c r="J14" s="66">
        <v>159</v>
      </c>
      <c r="K14" s="68">
        <f t="shared" si="3"/>
        <v>4867467</v>
      </c>
      <c r="L14" s="66"/>
      <c r="M14" s="69">
        <f t="shared" si="4"/>
        <v>0</v>
      </c>
      <c r="N14" s="66"/>
      <c r="O14" s="70">
        <f t="shared" si="5"/>
        <v>0</v>
      </c>
      <c r="P14" s="66"/>
      <c r="Q14" s="69">
        <f t="shared" si="6"/>
        <v>0</v>
      </c>
      <c r="R14" s="66"/>
      <c r="S14" s="71">
        <f t="shared" si="7"/>
        <v>0</v>
      </c>
      <c r="T14" s="247">
        <v>1</v>
      </c>
      <c r="U14" s="248">
        <v>23081</v>
      </c>
      <c r="V14" s="75">
        <f t="shared" si="8"/>
        <v>730</v>
      </c>
      <c r="W14" s="76">
        <f t="shared" si="9"/>
        <v>32644238</v>
      </c>
      <c r="X14" s="73"/>
      <c r="Y14"/>
      <c r="Z14"/>
      <c r="AA14"/>
      <c r="AB14"/>
      <c r="AD14" s="73"/>
      <c r="AE14" s="73"/>
      <c r="AF14" s="73"/>
      <c r="AG14" s="73"/>
    </row>
    <row r="15" spans="1:33" s="65" customFormat="1" ht="13.5" thickBot="1" x14ac:dyDescent="0.25">
      <c r="A15" s="335" t="s">
        <v>21</v>
      </c>
      <c r="B15" s="336"/>
      <c r="C15" s="337"/>
      <c r="D15" s="4">
        <f t="shared" ref="D15:W15" si="10">SUM(D8:D14)</f>
        <v>2004</v>
      </c>
      <c r="E15" s="3">
        <f t="shared" si="10"/>
        <v>115977492</v>
      </c>
      <c r="F15" s="3">
        <f t="shared" si="10"/>
        <v>1863</v>
      </c>
      <c r="G15" s="3">
        <f t="shared" si="10"/>
        <v>57032019</v>
      </c>
      <c r="H15" s="3">
        <f t="shared" si="10"/>
        <v>856</v>
      </c>
      <c r="I15" s="3">
        <f t="shared" si="10"/>
        <v>49539288</v>
      </c>
      <c r="J15" s="3">
        <f t="shared" si="10"/>
        <v>627</v>
      </c>
      <c r="K15" s="3">
        <f t="shared" si="10"/>
        <v>19194351</v>
      </c>
      <c r="L15" s="3">
        <f t="shared" si="10"/>
        <v>49</v>
      </c>
      <c r="M15" s="3">
        <f t="shared" si="10"/>
        <v>2835777</v>
      </c>
      <c r="N15" s="3">
        <f t="shared" si="10"/>
        <v>1</v>
      </c>
      <c r="O15" s="3">
        <f t="shared" si="10"/>
        <v>30613</v>
      </c>
      <c r="P15" s="3">
        <f t="shared" si="10"/>
        <v>27</v>
      </c>
      <c r="Q15" s="3">
        <f t="shared" si="10"/>
        <v>1562571</v>
      </c>
      <c r="R15" s="3">
        <f t="shared" si="10"/>
        <v>1</v>
      </c>
      <c r="S15" s="3">
        <f t="shared" si="10"/>
        <v>30613</v>
      </c>
      <c r="T15" s="3">
        <f t="shared" si="10"/>
        <v>17</v>
      </c>
      <c r="U15" s="22">
        <f t="shared" si="10"/>
        <v>382313</v>
      </c>
      <c r="V15" s="3">
        <f t="shared" si="10"/>
        <v>5445</v>
      </c>
      <c r="W15" s="22">
        <f t="shared" si="10"/>
        <v>246585037</v>
      </c>
    </row>
    <row r="17" spans="3:7" ht="15" x14ac:dyDescent="0.25">
      <c r="C17" s="64"/>
      <c r="D17" s="11"/>
    </row>
    <row r="18" spans="3:7" ht="15" x14ac:dyDescent="0.25">
      <c r="C18" s="64"/>
      <c r="D18" s="11"/>
      <c r="F18" s="40" t="s">
        <v>372</v>
      </c>
      <c r="G18" s="41">
        <v>57873</v>
      </c>
    </row>
    <row r="19" spans="3:7" ht="15" x14ac:dyDescent="0.25">
      <c r="C19" s="64"/>
      <c r="D19" s="11"/>
      <c r="F19" s="40" t="s">
        <v>373</v>
      </c>
      <c r="G19" s="41">
        <v>30613</v>
      </c>
    </row>
    <row r="20" spans="3:7" ht="15" x14ac:dyDescent="0.25">
      <c r="C20" s="64"/>
      <c r="D20" s="11"/>
    </row>
    <row r="21" spans="3:7" ht="15" x14ac:dyDescent="0.25">
      <c r="C21" s="64"/>
      <c r="D21" s="11"/>
    </row>
    <row r="22" spans="3:7" ht="15" x14ac:dyDescent="0.25">
      <c r="C22" s="64"/>
      <c r="D22" s="11"/>
    </row>
    <row r="23" spans="3:7" ht="15" x14ac:dyDescent="0.25">
      <c r="C23" s="64"/>
      <c r="D23" s="11"/>
    </row>
    <row r="24" spans="3:7" ht="15" x14ac:dyDescent="0.25">
      <c r="C24" s="64"/>
      <c r="D24" s="11"/>
    </row>
    <row r="25" spans="3:7" ht="15" x14ac:dyDescent="0.25">
      <c r="C25" s="64"/>
      <c r="D25" s="11"/>
    </row>
    <row r="26" spans="3:7" ht="15" x14ac:dyDescent="0.25">
      <c r="C26" s="64"/>
      <c r="D26" s="11"/>
    </row>
    <row r="27" spans="3:7" ht="15" x14ac:dyDescent="0.25">
      <c r="C27" s="64"/>
      <c r="D27" s="11"/>
    </row>
  </sheetData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opLeftCell="A22" zoomScale="85" zoomScaleNormal="85" workbookViewId="0">
      <selection activeCell="P40" sqref="P40:Q45"/>
    </sheetView>
  </sheetViews>
  <sheetFormatPr baseColWidth="10" defaultRowHeight="12.75" x14ac:dyDescent="0.2"/>
  <cols>
    <col min="1" max="1" width="8.7109375" style="51" customWidth="1"/>
    <col min="2" max="2" width="14.42578125" style="51" customWidth="1"/>
    <col min="3" max="3" width="20.5703125" style="51" customWidth="1"/>
    <col min="4" max="21" width="16" customWidth="1"/>
    <col min="22" max="22" width="11.7109375" bestFit="1" customWidth="1"/>
    <col min="23" max="23" width="14.5703125" customWidth="1"/>
  </cols>
  <sheetData>
    <row r="1" spans="1:25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5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5" ht="18" x14ac:dyDescent="0.25">
      <c r="A4" s="341" t="s">
        <v>397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5" ht="13.5" thickBot="1" x14ac:dyDescent="0.25"/>
    <row r="6" spans="1:25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5" s="65" customFormat="1" ht="95.2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25" s="65" customFormat="1" x14ac:dyDescent="0.2">
      <c r="A8" s="60">
        <v>10201</v>
      </c>
      <c r="B8" s="252" t="s">
        <v>648</v>
      </c>
      <c r="C8" s="61" t="s">
        <v>255</v>
      </c>
      <c r="D8" s="93">
        <v>870</v>
      </c>
      <c r="E8" s="114">
        <f t="shared" ref="E8:E37" si="0">D8*$G$42</f>
        <v>50349510</v>
      </c>
      <c r="F8" s="93">
        <v>970</v>
      </c>
      <c r="G8" s="115">
        <f t="shared" ref="G8:G37" si="1">F8*$G$43</f>
        <v>29694610</v>
      </c>
      <c r="H8" s="93">
        <v>355</v>
      </c>
      <c r="I8" s="114">
        <f t="shared" ref="I8:I37" si="2">H8*$G$42</f>
        <v>20544915</v>
      </c>
      <c r="J8" s="93">
        <v>291</v>
      </c>
      <c r="K8" s="115">
        <f t="shared" ref="K8:K37" si="3">J8*$G$43</f>
        <v>8908383</v>
      </c>
      <c r="L8" s="94"/>
      <c r="M8" s="114">
        <f t="shared" ref="M8:M37" si="4">L8*$G$42</f>
        <v>0</v>
      </c>
      <c r="N8" s="94"/>
      <c r="O8" s="115">
        <f t="shared" ref="O8:O37" si="5">N8*$G$43</f>
        <v>0</v>
      </c>
      <c r="P8" s="94">
        <v>66</v>
      </c>
      <c r="Q8" s="114">
        <f t="shared" ref="Q8:Q37" si="6">P8*$G$42</f>
        <v>3819618</v>
      </c>
      <c r="R8" s="94">
        <v>1</v>
      </c>
      <c r="S8" s="115">
        <f t="shared" ref="S8:S37" si="7">R8*$G$43</f>
        <v>30613</v>
      </c>
      <c r="T8" s="46">
        <v>0</v>
      </c>
      <c r="U8" s="29">
        <v>0</v>
      </c>
      <c r="V8" s="46">
        <f t="shared" ref="V8" si="8">D8+F8+H8+J8+L8+N8+P8+R8+T8</f>
        <v>2553</v>
      </c>
      <c r="W8" s="29">
        <f t="shared" ref="W8" si="9">(E8+G8+I8+K8+M8+O8+Q8+S8+U8)</f>
        <v>113347649</v>
      </c>
      <c r="X8" s="73"/>
      <c r="Y8" s="73"/>
    </row>
    <row r="9" spans="1:25" s="65" customFormat="1" x14ac:dyDescent="0.2">
      <c r="A9" s="60">
        <v>10202</v>
      </c>
      <c r="B9" s="252" t="s">
        <v>657</v>
      </c>
      <c r="C9" s="61" t="s">
        <v>256</v>
      </c>
      <c r="D9" s="93">
        <v>127</v>
      </c>
      <c r="E9" s="114">
        <f t="shared" si="0"/>
        <v>7349871</v>
      </c>
      <c r="F9" s="93">
        <v>93</v>
      </c>
      <c r="G9" s="115">
        <f t="shared" si="1"/>
        <v>2847009</v>
      </c>
      <c r="H9" s="93">
        <v>73</v>
      </c>
      <c r="I9" s="114">
        <f t="shared" si="2"/>
        <v>4224729</v>
      </c>
      <c r="J9" s="93">
        <v>25</v>
      </c>
      <c r="K9" s="115">
        <f t="shared" si="3"/>
        <v>765325</v>
      </c>
      <c r="L9" s="94"/>
      <c r="M9" s="114">
        <f t="shared" si="4"/>
        <v>0</v>
      </c>
      <c r="N9" s="94"/>
      <c r="O9" s="115">
        <f t="shared" si="5"/>
        <v>0</v>
      </c>
      <c r="P9" s="94">
        <v>6</v>
      </c>
      <c r="Q9" s="114">
        <f t="shared" si="6"/>
        <v>347238</v>
      </c>
      <c r="R9" s="94">
        <v>3</v>
      </c>
      <c r="S9" s="115">
        <f t="shared" si="7"/>
        <v>91839</v>
      </c>
      <c r="T9" s="46">
        <v>0</v>
      </c>
      <c r="U9" s="29">
        <v>0</v>
      </c>
      <c r="V9" s="46">
        <f t="shared" ref="V9:V37" si="10">D9+F9+H9+J9+L9+N9+P9+R9+T9</f>
        <v>327</v>
      </c>
      <c r="W9" s="29">
        <f t="shared" ref="W9:W37" si="11">(E9+G9+I9+K9+M9+O9+Q9+S9+U9)</f>
        <v>15626011</v>
      </c>
      <c r="X9" s="73"/>
      <c r="Y9" s="73"/>
    </row>
    <row r="10" spans="1:25" s="65" customFormat="1" x14ac:dyDescent="0.2">
      <c r="A10" s="60">
        <v>10203</v>
      </c>
      <c r="B10" s="252" t="s">
        <v>651</v>
      </c>
      <c r="C10" s="61" t="s">
        <v>257</v>
      </c>
      <c r="D10" s="93">
        <v>125</v>
      </c>
      <c r="E10" s="114">
        <f t="shared" si="0"/>
        <v>7234125</v>
      </c>
      <c r="F10" s="93">
        <v>77</v>
      </c>
      <c r="G10" s="115">
        <f t="shared" si="1"/>
        <v>2357201</v>
      </c>
      <c r="H10" s="93">
        <v>32</v>
      </c>
      <c r="I10" s="114">
        <f t="shared" si="2"/>
        <v>1851936</v>
      </c>
      <c r="J10" s="93">
        <v>20</v>
      </c>
      <c r="K10" s="115">
        <f t="shared" si="3"/>
        <v>612260</v>
      </c>
      <c r="L10" s="94"/>
      <c r="M10" s="114">
        <f t="shared" si="4"/>
        <v>0</v>
      </c>
      <c r="N10" s="94"/>
      <c r="O10" s="115">
        <f t="shared" si="5"/>
        <v>0</v>
      </c>
      <c r="P10" s="94">
        <v>21</v>
      </c>
      <c r="Q10" s="114">
        <f t="shared" si="6"/>
        <v>1215333</v>
      </c>
      <c r="R10" s="94">
        <v>1</v>
      </c>
      <c r="S10" s="115">
        <f t="shared" si="7"/>
        <v>30613</v>
      </c>
      <c r="T10" s="46">
        <v>0</v>
      </c>
      <c r="U10" s="29">
        <v>0</v>
      </c>
      <c r="V10" s="46">
        <f t="shared" si="10"/>
        <v>276</v>
      </c>
      <c r="W10" s="29">
        <f t="shared" si="11"/>
        <v>13301468</v>
      </c>
      <c r="X10" s="73"/>
      <c r="Y10" s="73"/>
    </row>
    <row r="11" spans="1:25" s="65" customFormat="1" x14ac:dyDescent="0.2">
      <c r="A11" s="60">
        <v>10204</v>
      </c>
      <c r="B11" s="252" t="s">
        <v>654</v>
      </c>
      <c r="C11" s="61" t="s">
        <v>258</v>
      </c>
      <c r="D11" s="93">
        <v>136</v>
      </c>
      <c r="E11" s="114">
        <f t="shared" si="0"/>
        <v>7870728</v>
      </c>
      <c r="F11" s="93">
        <v>185</v>
      </c>
      <c r="G11" s="115">
        <f t="shared" si="1"/>
        <v>5663405</v>
      </c>
      <c r="H11" s="93">
        <v>87</v>
      </c>
      <c r="I11" s="114">
        <f t="shared" si="2"/>
        <v>5034951</v>
      </c>
      <c r="J11" s="93">
        <v>21</v>
      </c>
      <c r="K11" s="115">
        <f t="shared" si="3"/>
        <v>642873</v>
      </c>
      <c r="L11" s="94"/>
      <c r="M11" s="114">
        <f t="shared" si="4"/>
        <v>0</v>
      </c>
      <c r="N11" s="94"/>
      <c r="O11" s="115">
        <f t="shared" si="5"/>
        <v>0</v>
      </c>
      <c r="P11" s="94">
        <v>17</v>
      </c>
      <c r="Q11" s="114">
        <f t="shared" si="6"/>
        <v>983841</v>
      </c>
      <c r="R11" s="94">
        <v>5</v>
      </c>
      <c r="S11" s="115">
        <f t="shared" si="7"/>
        <v>153065</v>
      </c>
      <c r="T11" s="46">
        <v>0</v>
      </c>
      <c r="U11" s="29">
        <v>0</v>
      </c>
      <c r="V11" s="46">
        <f t="shared" si="10"/>
        <v>451</v>
      </c>
      <c r="W11" s="29">
        <f t="shared" si="11"/>
        <v>20348863</v>
      </c>
      <c r="X11" s="73"/>
      <c r="Y11" s="73"/>
    </row>
    <row r="12" spans="1:25" s="65" customFormat="1" x14ac:dyDescent="0.2">
      <c r="A12" s="60">
        <v>10205</v>
      </c>
      <c r="B12" s="252" t="s">
        <v>655</v>
      </c>
      <c r="C12" s="61" t="s">
        <v>259</v>
      </c>
      <c r="D12" s="93">
        <v>120</v>
      </c>
      <c r="E12" s="114">
        <f t="shared" si="0"/>
        <v>6944760</v>
      </c>
      <c r="F12" s="93">
        <v>135</v>
      </c>
      <c r="G12" s="115">
        <f t="shared" si="1"/>
        <v>4132755</v>
      </c>
      <c r="H12" s="93">
        <v>51</v>
      </c>
      <c r="I12" s="114">
        <f t="shared" si="2"/>
        <v>2951523</v>
      </c>
      <c r="J12" s="93">
        <v>67</v>
      </c>
      <c r="K12" s="115">
        <f t="shared" si="3"/>
        <v>2051071</v>
      </c>
      <c r="L12" s="94"/>
      <c r="M12" s="114">
        <f t="shared" si="4"/>
        <v>0</v>
      </c>
      <c r="N12" s="94"/>
      <c r="O12" s="115">
        <f t="shared" si="5"/>
        <v>0</v>
      </c>
      <c r="P12" s="94"/>
      <c r="Q12" s="114">
        <f t="shared" si="6"/>
        <v>0</v>
      </c>
      <c r="R12" s="94"/>
      <c r="S12" s="115">
        <f t="shared" si="7"/>
        <v>0</v>
      </c>
      <c r="T12" s="46">
        <v>0</v>
      </c>
      <c r="U12" s="29">
        <v>0</v>
      </c>
      <c r="V12" s="46">
        <f t="shared" si="10"/>
        <v>373</v>
      </c>
      <c r="W12" s="29">
        <f t="shared" si="11"/>
        <v>16080109</v>
      </c>
      <c r="X12" s="73"/>
      <c r="Y12" s="73"/>
    </row>
    <row r="13" spans="1:25" s="65" customFormat="1" x14ac:dyDescent="0.2">
      <c r="A13" s="60">
        <v>10206</v>
      </c>
      <c r="B13" s="252" t="s">
        <v>653</v>
      </c>
      <c r="C13" s="61" t="s">
        <v>260</v>
      </c>
      <c r="D13" s="93">
        <v>132</v>
      </c>
      <c r="E13" s="114">
        <f t="shared" si="0"/>
        <v>7639236</v>
      </c>
      <c r="F13" s="93">
        <v>141</v>
      </c>
      <c r="G13" s="115">
        <f t="shared" si="1"/>
        <v>4316433</v>
      </c>
      <c r="H13" s="93">
        <v>88</v>
      </c>
      <c r="I13" s="114">
        <f t="shared" si="2"/>
        <v>5092824</v>
      </c>
      <c r="J13" s="93">
        <v>73</v>
      </c>
      <c r="K13" s="115">
        <f t="shared" si="3"/>
        <v>2234749</v>
      </c>
      <c r="L13" s="94"/>
      <c r="M13" s="114">
        <f t="shared" si="4"/>
        <v>0</v>
      </c>
      <c r="N13" s="94"/>
      <c r="O13" s="115">
        <f t="shared" si="5"/>
        <v>0</v>
      </c>
      <c r="P13" s="94">
        <v>32</v>
      </c>
      <c r="Q13" s="114">
        <f t="shared" si="6"/>
        <v>1851936</v>
      </c>
      <c r="R13" s="94">
        <v>3</v>
      </c>
      <c r="S13" s="115">
        <f t="shared" si="7"/>
        <v>91839</v>
      </c>
      <c r="T13" s="46">
        <v>0</v>
      </c>
      <c r="U13" s="29">
        <v>0</v>
      </c>
      <c r="V13" s="46">
        <f t="shared" si="10"/>
        <v>469</v>
      </c>
      <c r="W13" s="29">
        <f t="shared" si="11"/>
        <v>21227017</v>
      </c>
      <c r="X13" s="73"/>
      <c r="Y13" s="73"/>
    </row>
    <row r="14" spans="1:25" s="65" customFormat="1" x14ac:dyDescent="0.2">
      <c r="A14" s="60">
        <v>10207</v>
      </c>
      <c r="B14" s="252" t="s">
        <v>656</v>
      </c>
      <c r="C14" s="61" t="s">
        <v>261</v>
      </c>
      <c r="D14" s="93">
        <v>95</v>
      </c>
      <c r="E14" s="114">
        <f t="shared" si="0"/>
        <v>5497935</v>
      </c>
      <c r="F14" s="93">
        <v>66</v>
      </c>
      <c r="G14" s="115">
        <f t="shared" si="1"/>
        <v>2020458</v>
      </c>
      <c r="H14" s="93">
        <v>77</v>
      </c>
      <c r="I14" s="114">
        <f t="shared" si="2"/>
        <v>4456221</v>
      </c>
      <c r="J14" s="93">
        <v>59</v>
      </c>
      <c r="K14" s="115">
        <f t="shared" si="3"/>
        <v>1806167</v>
      </c>
      <c r="L14" s="94"/>
      <c r="M14" s="114">
        <f t="shared" si="4"/>
        <v>0</v>
      </c>
      <c r="N14" s="94"/>
      <c r="O14" s="115">
        <f t="shared" si="5"/>
        <v>0</v>
      </c>
      <c r="P14" s="94">
        <v>8</v>
      </c>
      <c r="Q14" s="114">
        <f t="shared" si="6"/>
        <v>462984</v>
      </c>
      <c r="R14" s="94">
        <v>2</v>
      </c>
      <c r="S14" s="115">
        <f t="shared" si="7"/>
        <v>61226</v>
      </c>
      <c r="T14" s="46">
        <v>0</v>
      </c>
      <c r="U14" s="29">
        <v>0</v>
      </c>
      <c r="V14" s="46">
        <f t="shared" si="10"/>
        <v>307</v>
      </c>
      <c r="W14" s="29">
        <f t="shared" si="11"/>
        <v>14304991</v>
      </c>
      <c r="X14" s="73"/>
      <c r="Y14" s="73"/>
    </row>
    <row r="15" spans="1:25" s="65" customFormat="1" x14ac:dyDescent="0.2">
      <c r="A15" s="60">
        <v>10301</v>
      </c>
      <c r="B15" s="252" t="s">
        <v>632</v>
      </c>
      <c r="C15" s="61" t="s">
        <v>262</v>
      </c>
      <c r="D15" s="93">
        <v>2079</v>
      </c>
      <c r="E15" s="114">
        <f t="shared" si="0"/>
        <v>120317967</v>
      </c>
      <c r="F15" s="93">
        <v>1823</v>
      </c>
      <c r="G15" s="115">
        <f t="shared" si="1"/>
        <v>55807499</v>
      </c>
      <c r="H15" s="93">
        <v>433</v>
      </c>
      <c r="I15" s="114">
        <f t="shared" si="2"/>
        <v>25059009</v>
      </c>
      <c r="J15" s="93">
        <v>438</v>
      </c>
      <c r="K15" s="115">
        <f t="shared" si="3"/>
        <v>13408494</v>
      </c>
      <c r="L15" s="99">
        <v>15</v>
      </c>
      <c r="M15" s="114">
        <f t="shared" si="4"/>
        <v>868095</v>
      </c>
      <c r="N15" s="99"/>
      <c r="O15" s="115">
        <f t="shared" si="5"/>
        <v>0</v>
      </c>
      <c r="P15" s="94">
        <v>345</v>
      </c>
      <c r="Q15" s="114">
        <f t="shared" si="6"/>
        <v>19966185</v>
      </c>
      <c r="R15" s="94">
        <v>98</v>
      </c>
      <c r="S15" s="115">
        <f t="shared" si="7"/>
        <v>3000074</v>
      </c>
      <c r="T15" s="46">
        <v>0</v>
      </c>
      <c r="U15" s="29">
        <v>0</v>
      </c>
      <c r="V15" s="46">
        <f t="shared" si="10"/>
        <v>5231</v>
      </c>
      <c r="W15" s="29">
        <f t="shared" si="11"/>
        <v>238427323</v>
      </c>
      <c r="X15" s="73"/>
      <c r="Y15" s="73"/>
    </row>
    <row r="16" spans="1:25" s="65" customFormat="1" x14ac:dyDescent="0.2">
      <c r="A16" s="60">
        <v>10302</v>
      </c>
      <c r="B16" s="252" t="s">
        <v>635</v>
      </c>
      <c r="C16" s="61" t="s">
        <v>263</v>
      </c>
      <c r="D16" s="93">
        <v>61</v>
      </c>
      <c r="E16" s="114">
        <f t="shared" si="0"/>
        <v>3530253</v>
      </c>
      <c r="F16" s="93">
        <v>85</v>
      </c>
      <c r="G16" s="115">
        <f t="shared" si="1"/>
        <v>2602105</v>
      </c>
      <c r="H16" s="93">
        <v>25</v>
      </c>
      <c r="I16" s="114">
        <f t="shared" si="2"/>
        <v>1446825</v>
      </c>
      <c r="J16" s="93">
        <v>16</v>
      </c>
      <c r="K16" s="115">
        <f t="shared" si="3"/>
        <v>489808</v>
      </c>
      <c r="L16" s="94"/>
      <c r="M16" s="114">
        <f t="shared" si="4"/>
        <v>0</v>
      </c>
      <c r="N16" s="94"/>
      <c r="O16" s="115">
        <f t="shared" si="5"/>
        <v>0</v>
      </c>
      <c r="P16" s="94">
        <v>9</v>
      </c>
      <c r="Q16" s="114">
        <f t="shared" si="6"/>
        <v>520857</v>
      </c>
      <c r="R16" s="94">
        <v>1</v>
      </c>
      <c r="S16" s="115">
        <f t="shared" si="7"/>
        <v>30613</v>
      </c>
      <c r="T16" s="46">
        <v>0</v>
      </c>
      <c r="U16" s="29">
        <v>0</v>
      </c>
      <c r="V16" s="46">
        <f t="shared" si="10"/>
        <v>197</v>
      </c>
      <c r="W16" s="29">
        <f t="shared" si="11"/>
        <v>8620461</v>
      </c>
      <c r="X16" s="73"/>
      <c r="Y16" s="73"/>
    </row>
    <row r="17" spans="1:25" s="65" customFormat="1" x14ac:dyDescent="0.2">
      <c r="A17" s="60">
        <v>10303</v>
      </c>
      <c r="B17" s="252" t="s">
        <v>640</v>
      </c>
      <c r="C17" s="61" t="s">
        <v>264</v>
      </c>
      <c r="D17" s="93">
        <v>245</v>
      </c>
      <c r="E17" s="114">
        <f t="shared" si="0"/>
        <v>14178885</v>
      </c>
      <c r="F17" s="93">
        <v>336</v>
      </c>
      <c r="G17" s="115">
        <f t="shared" si="1"/>
        <v>10285968</v>
      </c>
      <c r="H17" s="93">
        <v>87</v>
      </c>
      <c r="I17" s="114">
        <f t="shared" si="2"/>
        <v>5034951</v>
      </c>
      <c r="J17" s="93">
        <v>81</v>
      </c>
      <c r="K17" s="115">
        <f t="shared" si="3"/>
        <v>2479653</v>
      </c>
      <c r="L17" s="94"/>
      <c r="M17" s="114">
        <f t="shared" si="4"/>
        <v>0</v>
      </c>
      <c r="N17" s="94"/>
      <c r="O17" s="115">
        <f t="shared" si="5"/>
        <v>0</v>
      </c>
      <c r="P17" s="94"/>
      <c r="Q17" s="114">
        <f t="shared" si="6"/>
        <v>0</v>
      </c>
      <c r="R17" s="94"/>
      <c r="S17" s="115">
        <f t="shared" si="7"/>
        <v>0</v>
      </c>
      <c r="T17" s="46">
        <v>0</v>
      </c>
      <c r="U17" s="29">
        <v>0</v>
      </c>
      <c r="V17" s="46">
        <f t="shared" si="10"/>
        <v>749</v>
      </c>
      <c r="W17" s="29">
        <f t="shared" si="11"/>
        <v>31979457</v>
      </c>
      <c r="X17" s="73"/>
      <c r="Y17" s="73"/>
    </row>
    <row r="18" spans="1:25" s="65" customFormat="1" x14ac:dyDescent="0.2">
      <c r="A18" s="60">
        <v>10304</v>
      </c>
      <c r="B18" s="252" t="s">
        <v>636</v>
      </c>
      <c r="C18" s="61" t="s">
        <v>265</v>
      </c>
      <c r="D18" s="93">
        <v>153</v>
      </c>
      <c r="E18" s="114">
        <f t="shared" si="0"/>
        <v>8854569</v>
      </c>
      <c r="F18" s="93">
        <v>112</v>
      </c>
      <c r="G18" s="115">
        <f t="shared" si="1"/>
        <v>3428656</v>
      </c>
      <c r="H18" s="93">
        <v>33</v>
      </c>
      <c r="I18" s="114">
        <f t="shared" si="2"/>
        <v>1909809</v>
      </c>
      <c r="J18" s="93">
        <v>16</v>
      </c>
      <c r="K18" s="115">
        <f t="shared" si="3"/>
        <v>489808</v>
      </c>
      <c r="L18" s="94"/>
      <c r="M18" s="114">
        <f t="shared" si="4"/>
        <v>0</v>
      </c>
      <c r="N18" s="94"/>
      <c r="O18" s="115">
        <f t="shared" si="5"/>
        <v>0</v>
      </c>
      <c r="P18" s="94">
        <v>6</v>
      </c>
      <c r="Q18" s="114">
        <f t="shared" si="6"/>
        <v>347238</v>
      </c>
      <c r="R18" s="94">
        <v>2</v>
      </c>
      <c r="S18" s="115">
        <f t="shared" si="7"/>
        <v>61226</v>
      </c>
      <c r="T18" s="46">
        <v>0</v>
      </c>
      <c r="U18" s="29">
        <v>0</v>
      </c>
      <c r="V18" s="46">
        <f t="shared" si="10"/>
        <v>322</v>
      </c>
      <c r="W18" s="29">
        <f t="shared" si="11"/>
        <v>15091306</v>
      </c>
      <c r="X18" s="73"/>
      <c r="Y18" s="73"/>
    </row>
    <row r="19" spans="1:25" s="65" customFormat="1" x14ac:dyDescent="0.2">
      <c r="A19" s="60">
        <v>10305</v>
      </c>
      <c r="B19" s="252" t="s">
        <v>637</v>
      </c>
      <c r="C19" s="61" t="s">
        <v>266</v>
      </c>
      <c r="D19" s="93">
        <v>212</v>
      </c>
      <c r="E19" s="114">
        <f t="shared" si="0"/>
        <v>12269076</v>
      </c>
      <c r="F19" s="93">
        <v>230</v>
      </c>
      <c r="G19" s="115">
        <f t="shared" si="1"/>
        <v>7040990</v>
      </c>
      <c r="H19" s="93"/>
      <c r="I19" s="114">
        <f t="shared" si="2"/>
        <v>0</v>
      </c>
      <c r="J19" s="93"/>
      <c r="K19" s="115">
        <f t="shared" si="3"/>
        <v>0</v>
      </c>
      <c r="L19" s="94"/>
      <c r="M19" s="114">
        <f t="shared" si="4"/>
        <v>0</v>
      </c>
      <c r="N19" s="94"/>
      <c r="O19" s="115">
        <f t="shared" si="5"/>
        <v>0</v>
      </c>
      <c r="P19" s="94">
        <v>57</v>
      </c>
      <c r="Q19" s="114">
        <f t="shared" si="6"/>
        <v>3298761</v>
      </c>
      <c r="R19" s="94">
        <v>1</v>
      </c>
      <c r="S19" s="115">
        <f t="shared" si="7"/>
        <v>30613</v>
      </c>
      <c r="T19" s="46">
        <v>0</v>
      </c>
      <c r="U19" s="29">
        <v>0</v>
      </c>
      <c r="V19" s="46">
        <f t="shared" si="10"/>
        <v>500</v>
      </c>
      <c r="W19" s="29">
        <f t="shared" si="11"/>
        <v>22639440</v>
      </c>
      <c r="X19" s="73"/>
      <c r="Y19" s="73"/>
    </row>
    <row r="20" spans="1:25" s="65" customFormat="1" x14ac:dyDescent="0.2">
      <c r="A20" s="60">
        <v>10306</v>
      </c>
      <c r="B20" s="252" t="s">
        <v>638</v>
      </c>
      <c r="C20" s="61" t="s">
        <v>267</v>
      </c>
      <c r="D20" s="93">
        <v>185</v>
      </c>
      <c r="E20" s="114">
        <f t="shared" si="0"/>
        <v>10706505</v>
      </c>
      <c r="F20" s="93">
        <v>168</v>
      </c>
      <c r="G20" s="115">
        <f t="shared" si="1"/>
        <v>5142984</v>
      </c>
      <c r="H20" s="93">
        <v>41</v>
      </c>
      <c r="I20" s="114">
        <f t="shared" si="2"/>
        <v>2372793</v>
      </c>
      <c r="J20" s="93">
        <v>76</v>
      </c>
      <c r="K20" s="115">
        <f t="shared" si="3"/>
        <v>2326588</v>
      </c>
      <c r="L20" s="94"/>
      <c r="M20" s="114">
        <f t="shared" si="4"/>
        <v>0</v>
      </c>
      <c r="N20" s="94"/>
      <c r="O20" s="115">
        <f t="shared" si="5"/>
        <v>0</v>
      </c>
      <c r="P20" s="94">
        <v>13</v>
      </c>
      <c r="Q20" s="114">
        <f t="shared" si="6"/>
        <v>752349</v>
      </c>
      <c r="R20" s="94">
        <v>3</v>
      </c>
      <c r="S20" s="115">
        <f t="shared" si="7"/>
        <v>91839</v>
      </c>
      <c r="T20" s="46">
        <v>0</v>
      </c>
      <c r="U20" s="29">
        <v>0</v>
      </c>
      <c r="V20" s="46">
        <f t="shared" si="10"/>
        <v>486</v>
      </c>
      <c r="W20" s="29">
        <f t="shared" si="11"/>
        <v>21393058</v>
      </c>
      <c r="X20" s="73"/>
      <c r="Y20" s="73"/>
    </row>
    <row r="21" spans="1:25" s="65" customFormat="1" x14ac:dyDescent="0.2">
      <c r="A21" s="60">
        <v>10307</v>
      </c>
      <c r="B21" s="252" t="s">
        <v>639</v>
      </c>
      <c r="C21" s="61" t="s">
        <v>268</v>
      </c>
      <c r="D21" s="93">
        <v>202</v>
      </c>
      <c r="E21" s="114">
        <f t="shared" si="0"/>
        <v>11690346</v>
      </c>
      <c r="F21" s="93">
        <v>169</v>
      </c>
      <c r="G21" s="115">
        <f t="shared" si="1"/>
        <v>5173597</v>
      </c>
      <c r="H21" s="93">
        <v>53</v>
      </c>
      <c r="I21" s="114">
        <f t="shared" si="2"/>
        <v>3067269</v>
      </c>
      <c r="J21" s="93">
        <v>47</v>
      </c>
      <c r="K21" s="115">
        <f t="shared" si="3"/>
        <v>1438811</v>
      </c>
      <c r="L21" s="94"/>
      <c r="M21" s="114">
        <f t="shared" si="4"/>
        <v>0</v>
      </c>
      <c r="N21" s="94"/>
      <c r="O21" s="115">
        <f t="shared" si="5"/>
        <v>0</v>
      </c>
      <c r="P21" s="99">
        <v>12</v>
      </c>
      <c r="Q21" s="114">
        <f t="shared" si="6"/>
        <v>694476</v>
      </c>
      <c r="R21" s="99">
        <v>2</v>
      </c>
      <c r="S21" s="115">
        <f t="shared" si="7"/>
        <v>61226</v>
      </c>
      <c r="T21" s="46">
        <v>0</v>
      </c>
      <c r="U21" s="29">
        <v>0</v>
      </c>
      <c r="V21" s="46">
        <f t="shared" si="10"/>
        <v>485</v>
      </c>
      <c r="W21" s="29">
        <f t="shared" si="11"/>
        <v>22125725</v>
      </c>
      <c r="X21" s="73"/>
      <c r="Y21" s="73"/>
    </row>
    <row r="22" spans="1:25" s="65" customFormat="1" x14ac:dyDescent="0.2">
      <c r="A22" s="60">
        <v>10308</v>
      </c>
      <c r="B22" s="252" t="s">
        <v>634</v>
      </c>
      <c r="C22" s="61" t="s">
        <v>269</v>
      </c>
      <c r="D22" s="93">
        <v>154</v>
      </c>
      <c r="E22" s="114">
        <f t="shared" si="0"/>
        <v>8912442</v>
      </c>
      <c r="F22" s="93">
        <v>192</v>
      </c>
      <c r="G22" s="115">
        <f t="shared" si="1"/>
        <v>5877696</v>
      </c>
      <c r="H22" s="93">
        <v>104</v>
      </c>
      <c r="I22" s="114">
        <f t="shared" si="2"/>
        <v>6018792</v>
      </c>
      <c r="J22" s="93">
        <v>43</v>
      </c>
      <c r="K22" s="115">
        <f t="shared" si="3"/>
        <v>1316359</v>
      </c>
      <c r="L22" s="94"/>
      <c r="M22" s="114">
        <f t="shared" si="4"/>
        <v>0</v>
      </c>
      <c r="N22" s="94"/>
      <c r="O22" s="115">
        <f t="shared" si="5"/>
        <v>0</v>
      </c>
      <c r="P22" s="94">
        <v>22</v>
      </c>
      <c r="Q22" s="114">
        <f t="shared" si="6"/>
        <v>1273206</v>
      </c>
      <c r="R22" s="94">
        <v>5</v>
      </c>
      <c r="S22" s="115">
        <f t="shared" si="7"/>
        <v>153065</v>
      </c>
      <c r="T22" s="46">
        <v>0</v>
      </c>
      <c r="U22" s="29">
        <v>0</v>
      </c>
      <c r="V22" s="46">
        <f t="shared" si="10"/>
        <v>520</v>
      </c>
      <c r="W22" s="29">
        <f t="shared" si="11"/>
        <v>23551560</v>
      </c>
      <c r="X22" s="73"/>
      <c r="Y22" s="73"/>
    </row>
    <row r="23" spans="1:25" s="65" customFormat="1" x14ac:dyDescent="0.2">
      <c r="A23" s="60">
        <v>10309</v>
      </c>
      <c r="B23" s="252" t="s">
        <v>633</v>
      </c>
      <c r="C23" s="61" t="s">
        <v>270</v>
      </c>
      <c r="D23" s="93">
        <v>456</v>
      </c>
      <c r="E23" s="114">
        <f t="shared" si="0"/>
        <v>26390088</v>
      </c>
      <c r="F23" s="93">
        <v>417</v>
      </c>
      <c r="G23" s="115">
        <f t="shared" si="1"/>
        <v>12765621</v>
      </c>
      <c r="H23" s="93">
        <v>167</v>
      </c>
      <c r="I23" s="114">
        <f t="shared" si="2"/>
        <v>9664791</v>
      </c>
      <c r="J23" s="93">
        <v>91</v>
      </c>
      <c r="K23" s="115">
        <f t="shared" si="3"/>
        <v>2785783</v>
      </c>
      <c r="L23" s="94"/>
      <c r="M23" s="114">
        <f t="shared" si="4"/>
        <v>0</v>
      </c>
      <c r="N23" s="94"/>
      <c r="O23" s="115">
        <f t="shared" si="5"/>
        <v>0</v>
      </c>
      <c r="P23" s="94">
        <v>34</v>
      </c>
      <c r="Q23" s="114">
        <f t="shared" si="6"/>
        <v>1967682</v>
      </c>
      <c r="R23" s="94">
        <v>0</v>
      </c>
      <c r="S23" s="115">
        <f t="shared" si="7"/>
        <v>0</v>
      </c>
      <c r="T23" s="46">
        <v>0</v>
      </c>
      <c r="U23" s="29">
        <v>0</v>
      </c>
      <c r="V23" s="46">
        <f t="shared" si="10"/>
        <v>1165</v>
      </c>
      <c r="W23" s="29">
        <f t="shared" si="11"/>
        <v>53573965</v>
      </c>
      <c r="X23" s="73"/>
      <c r="Y23" s="73"/>
    </row>
    <row r="24" spans="1:25" s="65" customFormat="1" x14ac:dyDescent="0.2">
      <c r="A24" s="60">
        <v>10401</v>
      </c>
      <c r="B24" s="252" t="s">
        <v>641</v>
      </c>
      <c r="C24" s="61" t="s">
        <v>271</v>
      </c>
      <c r="D24" s="93">
        <v>383</v>
      </c>
      <c r="E24" s="114">
        <f t="shared" si="0"/>
        <v>22165359</v>
      </c>
      <c r="F24" s="93">
        <v>678</v>
      </c>
      <c r="G24" s="115">
        <f t="shared" si="1"/>
        <v>20755614</v>
      </c>
      <c r="H24" s="93">
        <v>185</v>
      </c>
      <c r="I24" s="114">
        <f t="shared" si="2"/>
        <v>10706505</v>
      </c>
      <c r="J24" s="93">
        <v>196</v>
      </c>
      <c r="K24" s="115">
        <f t="shared" si="3"/>
        <v>6000148</v>
      </c>
      <c r="L24" s="94"/>
      <c r="M24" s="114">
        <f t="shared" si="4"/>
        <v>0</v>
      </c>
      <c r="N24" s="94"/>
      <c r="O24" s="115">
        <f t="shared" si="5"/>
        <v>0</v>
      </c>
      <c r="P24" s="94">
        <v>45</v>
      </c>
      <c r="Q24" s="114">
        <f t="shared" si="6"/>
        <v>2604285</v>
      </c>
      <c r="R24" s="94">
        <v>14</v>
      </c>
      <c r="S24" s="115">
        <f t="shared" si="7"/>
        <v>428582</v>
      </c>
      <c r="T24" s="46">
        <v>0</v>
      </c>
      <c r="U24" s="29">
        <v>0</v>
      </c>
      <c r="V24" s="46">
        <f t="shared" si="10"/>
        <v>1501</v>
      </c>
      <c r="W24" s="29">
        <f t="shared" si="11"/>
        <v>62660493</v>
      </c>
      <c r="X24" s="73"/>
      <c r="Y24" s="73"/>
    </row>
    <row r="25" spans="1:25" s="65" customFormat="1" x14ac:dyDescent="0.2">
      <c r="A25" s="60">
        <v>10402</v>
      </c>
      <c r="B25" s="252" t="s">
        <v>643</v>
      </c>
      <c r="C25" s="61" t="s">
        <v>272</v>
      </c>
      <c r="D25" s="93">
        <v>241</v>
      </c>
      <c r="E25" s="114">
        <f t="shared" si="0"/>
        <v>13947393</v>
      </c>
      <c r="F25" s="93">
        <v>234</v>
      </c>
      <c r="G25" s="115">
        <f t="shared" si="1"/>
        <v>7163442</v>
      </c>
      <c r="H25" s="93">
        <v>101</v>
      </c>
      <c r="I25" s="114">
        <f t="shared" si="2"/>
        <v>5845173</v>
      </c>
      <c r="J25" s="93">
        <v>61</v>
      </c>
      <c r="K25" s="115">
        <f t="shared" si="3"/>
        <v>1867393</v>
      </c>
      <c r="L25" s="94"/>
      <c r="M25" s="114">
        <f t="shared" si="4"/>
        <v>0</v>
      </c>
      <c r="N25" s="94"/>
      <c r="O25" s="115">
        <f t="shared" si="5"/>
        <v>0</v>
      </c>
      <c r="P25" s="99">
        <v>13</v>
      </c>
      <c r="Q25" s="114">
        <f t="shared" si="6"/>
        <v>752349</v>
      </c>
      <c r="R25" s="99">
        <v>1</v>
      </c>
      <c r="S25" s="115">
        <f t="shared" si="7"/>
        <v>30613</v>
      </c>
      <c r="T25" s="46">
        <v>0</v>
      </c>
      <c r="U25" s="29">
        <v>0</v>
      </c>
      <c r="V25" s="46">
        <f t="shared" si="10"/>
        <v>651</v>
      </c>
      <c r="W25" s="29">
        <f t="shared" si="11"/>
        <v>29606363</v>
      </c>
      <c r="X25" s="73"/>
      <c r="Y25" s="73"/>
    </row>
    <row r="26" spans="1:25" s="65" customFormat="1" x14ac:dyDescent="0.2">
      <c r="A26" s="60">
        <v>10403</v>
      </c>
      <c r="B26" s="252" t="s">
        <v>647</v>
      </c>
      <c r="C26" s="61" t="s">
        <v>273</v>
      </c>
      <c r="D26" s="93">
        <v>97</v>
      </c>
      <c r="E26" s="114">
        <f t="shared" si="0"/>
        <v>5613681</v>
      </c>
      <c r="F26" s="93">
        <v>91</v>
      </c>
      <c r="G26" s="115">
        <f t="shared" si="1"/>
        <v>2785783</v>
      </c>
      <c r="H26" s="93">
        <v>39</v>
      </c>
      <c r="I26" s="114">
        <f t="shared" si="2"/>
        <v>2257047</v>
      </c>
      <c r="J26" s="93">
        <v>15</v>
      </c>
      <c r="K26" s="115">
        <f t="shared" si="3"/>
        <v>459195</v>
      </c>
      <c r="L26" s="94"/>
      <c r="M26" s="114">
        <f t="shared" si="4"/>
        <v>0</v>
      </c>
      <c r="N26" s="94"/>
      <c r="O26" s="115">
        <f t="shared" si="5"/>
        <v>0</v>
      </c>
      <c r="P26" s="94">
        <v>7</v>
      </c>
      <c r="Q26" s="114">
        <f t="shared" si="6"/>
        <v>405111</v>
      </c>
      <c r="R26" s="94">
        <v>0</v>
      </c>
      <c r="S26" s="115">
        <f t="shared" si="7"/>
        <v>0</v>
      </c>
      <c r="T26" s="46">
        <v>0</v>
      </c>
      <c r="U26" s="29">
        <v>0</v>
      </c>
      <c r="V26" s="46">
        <f t="shared" si="10"/>
        <v>249</v>
      </c>
      <c r="W26" s="29">
        <f t="shared" si="11"/>
        <v>11520817</v>
      </c>
      <c r="X26" s="73"/>
      <c r="Y26" s="73"/>
    </row>
    <row r="27" spans="1:25" s="65" customFormat="1" x14ac:dyDescent="0.2">
      <c r="A27" s="60">
        <v>10404</v>
      </c>
      <c r="B27" s="252" t="s">
        <v>639</v>
      </c>
      <c r="C27" s="61" t="s">
        <v>274</v>
      </c>
      <c r="D27" s="93">
        <v>350</v>
      </c>
      <c r="E27" s="114">
        <f t="shared" si="0"/>
        <v>20255550</v>
      </c>
      <c r="F27" s="93">
        <v>458</v>
      </c>
      <c r="G27" s="115">
        <f t="shared" si="1"/>
        <v>14020754</v>
      </c>
      <c r="H27" s="93">
        <v>201</v>
      </c>
      <c r="I27" s="114">
        <f t="shared" si="2"/>
        <v>11632473</v>
      </c>
      <c r="J27" s="93">
        <v>119</v>
      </c>
      <c r="K27" s="115">
        <f t="shared" si="3"/>
        <v>3642947</v>
      </c>
      <c r="L27" s="94"/>
      <c r="M27" s="114">
        <f t="shared" si="4"/>
        <v>0</v>
      </c>
      <c r="N27" s="94"/>
      <c r="O27" s="115">
        <f t="shared" si="5"/>
        <v>0</v>
      </c>
      <c r="P27" s="94">
        <v>37</v>
      </c>
      <c r="Q27" s="114">
        <f t="shared" si="6"/>
        <v>2141301</v>
      </c>
      <c r="R27" s="94">
        <v>3</v>
      </c>
      <c r="S27" s="115">
        <f t="shared" si="7"/>
        <v>91839</v>
      </c>
      <c r="T27" s="46">
        <v>0</v>
      </c>
      <c r="U27" s="29">
        <v>0</v>
      </c>
      <c r="V27" s="46">
        <f t="shared" si="10"/>
        <v>1168</v>
      </c>
      <c r="W27" s="29">
        <f t="shared" si="11"/>
        <v>51784864</v>
      </c>
      <c r="X27" s="73"/>
      <c r="Y27" s="73"/>
    </row>
    <row r="28" spans="1:25" s="65" customFormat="1" x14ac:dyDescent="0.2">
      <c r="A28" s="60">
        <v>10405</v>
      </c>
      <c r="B28" s="252" t="s">
        <v>646</v>
      </c>
      <c r="C28" s="61" t="s">
        <v>275</v>
      </c>
      <c r="D28" s="93">
        <v>33</v>
      </c>
      <c r="E28" s="114">
        <f t="shared" si="0"/>
        <v>1909809</v>
      </c>
      <c r="F28" s="93">
        <v>57</v>
      </c>
      <c r="G28" s="115">
        <f t="shared" si="1"/>
        <v>1744941</v>
      </c>
      <c r="H28" s="93">
        <v>37</v>
      </c>
      <c r="I28" s="114">
        <f t="shared" si="2"/>
        <v>2141301</v>
      </c>
      <c r="J28" s="93">
        <v>24</v>
      </c>
      <c r="K28" s="115">
        <f t="shared" si="3"/>
        <v>734712</v>
      </c>
      <c r="L28" s="94"/>
      <c r="M28" s="114">
        <f t="shared" si="4"/>
        <v>0</v>
      </c>
      <c r="N28" s="94"/>
      <c r="O28" s="115">
        <f t="shared" si="5"/>
        <v>0</v>
      </c>
      <c r="P28" s="94">
        <v>5</v>
      </c>
      <c r="Q28" s="114">
        <f t="shared" si="6"/>
        <v>289365</v>
      </c>
      <c r="R28" s="94">
        <v>3</v>
      </c>
      <c r="S28" s="115">
        <f t="shared" si="7"/>
        <v>91839</v>
      </c>
      <c r="T28" s="46">
        <v>0</v>
      </c>
      <c r="U28" s="29">
        <v>0</v>
      </c>
      <c r="V28" s="46">
        <f t="shared" si="10"/>
        <v>159</v>
      </c>
      <c r="W28" s="29">
        <f t="shared" si="11"/>
        <v>6911967</v>
      </c>
      <c r="X28" s="73"/>
      <c r="Y28" s="73"/>
    </row>
    <row r="29" spans="1:25" s="65" customFormat="1" x14ac:dyDescent="0.2">
      <c r="A29" s="60">
        <v>10406</v>
      </c>
      <c r="B29" s="252" t="s">
        <v>642</v>
      </c>
      <c r="C29" s="61" t="s">
        <v>276</v>
      </c>
      <c r="D29" s="93">
        <v>287</v>
      </c>
      <c r="E29" s="114">
        <f t="shared" si="0"/>
        <v>16609551</v>
      </c>
      <c r="F29" s="93">
        <v>380</v>
      </c>
      <c r="G29" s="115">
        <f t="shared" si="1"/>
        <v>11632940</v>
      </c>
      <c r="H29" s="93">
        <v>273</v>
      </c>
      <c r="I29" s="114">
        <f t="shared" si="2"/>
        <v>15799329</v>
      </c>
      <c r="J29" s="93">
        <v>136</v>
      </c>
      <c r="K29" s="115">
        <f t="shared" si="3"/>
        <v>4163368</v>
      </c>
      <c r="L29" s="94"/>
      <c r="M29" s="114">
        <f t="shared" si="4"/>
        <v>0</v>
      </c>
      <c r="N29" s="94"/>
      <c r="O29" s="115">
        <f t="shared" si="5"/>
        <v>0</v>
      </c>
      <c r="P29" s="94">
        <v>79</v>
      </c>
      <c r="Q29" s="114">
        <f t="shared" si="6"/>
        <v>4571967</v>
      </c>
      <c r="R29" s="94">
        <v>23</v>
      </c>
      <c r="S29" s="115">
        <f t="shared" si="7"/>
        <v>704099</v>
      </c>
      <c r="T29" s="46">
        <v>0</v>
      </c>
      <c r="U29" s="29">
        <v>0</v>
      </c>
      <c r="V29" s="46">
        <f t="shared" si="10"/>
        <v>1178</v>
      </c>
      <c r="W29" s="29">
        <f t="shared" si="11"/>
        <v>53481254</v>
      </c>
      <c r="X29" s="73"/>
      <c r="Y29" s="73"/>
    </row>
    <row r="30" spans="1:25" s="65" customFormat="1" x14ac:dyDescent="0.2">
      <c r="A30" s="60">
        <v>10407</v>
      </c>
      <c r="B30" s="252" t="s">
        <v>649</v>
      </c>
      <c r="C30" s="61" t="s">
        <v>277</v>
      </c>
      <c r="D30" s="93">
        <v>88</v>
      </c>
      <c r="E30" s="114">
        <f t="shared" si="0"/>
        <v>5092824</v>
      </c>
      <c r="F30" s="93">
        <v>121</v>
      </c>
      <c r="G30" s="115">
        <f t="shared" si="1"/>
        <v>3704173</v>
      </c>
      <c r="H30" s="93">
        <v>54</v>
      </c>
      <c r="I30" s="114">
        <f t="shared" si="2"/>
        <v>3125142</v>
      </c>
      <c r="J30" s="93">
        <v>43</v>
      </c>
      <c r="K30" s="115">
        <f t="shared" si="3"/>
        <v>1316359</v>
      </c>
      <c r="L30" s="94"/>
      <c r="M30" s="114">
        <f t="shared" si="4"/>
        <v>0</v>
      </c>
      <c r="N30" s="94"/>
      <c r="O30" s="115">
        <f t="shared" si="5"/>
        <v>0</v>
      </c>
      <c r="P30" s="94">
        <v>12</v>
      </c>
      <c r="Q30" s="114">
        <f t="shared" si="6"/>
        <v>694476</v>
      </c>
      <c r="R30" s="94">
        <v>1</v>
      </c>
      <c r="S30" s="115">
        <f t="shared" si="7"/>
        <v>30613</v>
      </c>
      <c r="T30" s="46">
        <v>1</v>
      </c>
      <c r="U30" s="29">
        <v>35421</v>
      </c>
      <c r="V30" s="46">
        <f t="shared" si="10"/>
        <v>320</v>
      </c>
      <c r="W30" s="29">
        <f t="shared" si="11"/>
        <v>13999008</v>
      </c>
      <c r="X30" s="73"/>
      <c r="Y30" s="73"/>
    </row>
    <row r="31" spans="1:25" s="65" customFormat="1" x14ac:dyDescent="0.2">
      <c r="A31" s="60">
        <v>10408</v>
      </c>
      <c r="B31" s="252" t="s">
        <v>645</v>
      </c>
      <c r="C31" s="61" t="s">
        <v>278</v>
      </c>
      <c r="D31" s="93">
        <v>88</v>
      </c>
      <c r="E31" s="114">
        <f t="shared" si="0"/>
        <v>5092824</v>
      </c>
      <c r="F31" s="93">
        <v>180</v>
      </c>
      <c r="G31" s="115">
        <f t="shared" si="1"/>
        <v>5510340</v>
      </c>
      <c r="H31" s="93">
        <v>78</v>
      </c>
      <c r="I31" s="114">
        <f t="shared" si="2"/>
        <v>4514094</v>
      </c>
      <c r="J31" s="93">
        <v>57</v>
      </c>
      <c r="K31" s="115">
        <f t="shared" si="3"/>
        <v>1744941</v>
      </c>
      <c r="L31" s="94"/>
      <c r="M31" s="114">
        <f t="shared" si="4"/>
        <v>0</v>
      </c>
      <c r="N31" s="94"/>
      <c r="O31" s="115">
        <f t="shared" si="5"/>
        <v>0</v>
      </c>
      <c r="P31" s="94">
        <v>21</v>
      </c>
      <c r="Q31" s="114">
        <f t="shared" si="6"/>
        <v>1215333</v>
      </c>
      <c r="R31" s="94">
        <v>2</v>
      </c>
      <c r="S31" s="115">
        <f t="shared" si="7"/>
        <v>61226</v>
      </c>
      <c r="T31" s="46">
        <v>5</v>
      </c>
      <c r="U31" s="29">
        <v>0</v>
      </c>
      <c r="V31" s="46">
        <f t="shared" si="10"/>
        <v>431</v>
      </c>
      <c r="W31" s="29">
        <f t="shared" si="11"/>
        <v>18138758</v>
      </c>
      <c r="X31" s="73"/>
      <c r="Y31" s="73"/>
    </row>
    <row r="32" spans="1:25" s="65" customFormat="1" x14ac:dyDescent="0.2">
      <c r="A32" s="60">
        <v>10410</v>
      </c>
      <c r="B32" s="252" t="s">
        <v>644</v>
      </c>
      <c r="C32" s="61" t="s">
        <v>279</v>
      </c>
      <c r="D32" s="93">
        <v>48</v>
      </c>
      <c r="E32" s="114">
        <f t="shared" si="0"/>
        <v>2777904</v>
      </c>
      <c r="F32" s="93">
        <v>112</v>
      </c>
      <c r="G32" s="115">
        <f t="shared" si="1"/>
        <v>3428656</v>
      </c>
      <c r="H32" s="93">
        <v>25</v>
      </c>
      <c r="I32" s="114">
        <f t="shared" si="2"/>
        <v>1446825</v>
      </c>
      <c r="J32" s="93">
        <v>17</v>
      </c>
      <c r="K32" s="115">
        <f t="shared" si="3"/>
        <v>520421</v>
      </c>
      <c r="L32" s="94"/>
      <c r="M32" s="114">
        <f t="shared" si="4"/>
        <v>0</v>
      </c>
      <c r="N32" s="94"/>
      <c r="O32" s="115">
        <f t="shared" si="5"/>
        <v>0</v>
      </c>
      <c r="P32" s="94"/>
      <c r="Q32" s="114">
        <f t="shared" si="6"/>
        <v>0</v>
      </c>
      <c r="R32" s="94"/>
      <c r="S32" s="115">
        <f t="shared" si="7"/>
        <v>0</v>
      </c>
      <c r="T32" s="46">
        <v>0</v>
      </c>
      <c r="U32" s="29">
        <v>0</v>
      </c>
      <c r="V32" s="46">
        <f t="shared" si="10"/>
        <v>202</v>
      </c>
      <c r="W32" s="29">
        <f t="shared" si="11"/>
        <v>8173806</v>
      </c>
      <c r="X32" s="73"/>
      <c r="Y32" s="73"/>
    </row>
    <row r="33" spans="1:25" s="65" customFormat="1" x14ac:dyDescent="0.2">
      <c r="A33" s="60">
        <v>10415</v>
      </c>
      <c r="B33" s="252" t="s">
        <v>650</v>
      </c>
      <c r="C33" s="61" t="s">
        <v>280</v>
      </c>
      <c r="D33" s="93">
        <v>137</v>
      </c>
      <c r="E33" s="114">
        <f t="shared" si="0"/>
        <v>7928601</v>
      </c>
      <c r="F33" s="93">
        <v>220</v>
      </c>
      <c r="G33" s="115">
        <f t="shared" si="1"/>
        <v>6734860</v>
      </c>
      <c r="H33" s="93">
        <v>44</v>
      </c>
      <c r="I33" s="114">
        <f t="shared" si="2"/>
        <v>2546412</v>
      </c>
      <c r="J33" s="93">
        <v>37</v>
      </c>
      <c r="K33" s="115">
        <f t="shared" si="3"/>
        <v>1132681</v>
      </c>
      <c r="L33" s="94"/>
      <c r="M33" s="114">
        <f t="shared" si="4"/>
        <v>0</v>
      </c>
      <c r="N33" s="94"/>
      <c r="O33" s="115">
        <f t="shared" si="5"/>
        <v>0</v>
      </c>
      <c r="P33" s="94">
        <v>21</v>
      </c>
      <c r="Q33" s="114">
        <f t="shared" si="6"/>
        <v>1215333</v>
      </c>
      <c r="R33" s="94">
        <v>5</v>
      </c>
      <c r="S33" s="115">
        <f t="shared" si="7"/>
        <v>153065</v>
      </c>
      <c r="T33" s="46">
        <v>0</v>
      </c>
      <c r="U33" s="29">
        <v>0</v>
      </c>
      <c r="V33" s="46">
        <f t="shared" si="10"/>
        <v>464</v>
      </c>
      <c r="W33" s="29">
        <f t="shared" si="11"/>
        <v>19710952</v>
      </c>
      <c r="X33" s="73"/>
      <c r="Y33" s="73"/>
    </row>
    <row r="34" spans="1:25" s="65" customFormat="1" x14ac:dyDescent="0.2">
      <c r="A34" s="60">
        <v>10501</v>
      </c>
      <c r="B34" s="252" t="s">
        <v>658</v>
      </c>
      <c r="C34" s="79" t="s">
        <v>281</v>
      </c>
      <c r="D34" s="93">
        <v>84</v>
      </c>
      <c r="E34" s="114">
        <f t="shared" si="0"/>
        <v>4861332</v>
      </c>
      <c r="F34" s="93">
        <v>96</v>
      </c>
      <c r="G34" s="115">
        <f t="shared" si="1"/>
        <v>2938848</v>
      </c>
      <c r="H34" s="93"/>
      <c r="I34" s="114">
        <f t="shared" si="2"/>
        <v>0</v>
      </c>
      <c r="J34" s="93"/>
      <c r="K34" s="115">
        <f t="shared" si="3"/>
        <v>0</v>
      </c>
      <c r="L34" s="94"/>
      <c r="M34" s="114">
        <f t="shared" si="4"/>
        <v>0</v>
      </c>
      <c r="N34" s="94"/>
      <c r="O34" s="115">
        <f t="shared" si="5"/>
        <v>0</v>
      </c>
      <c r="P34" s="94"/>
      <c r="Q34" s="114">
        <f t="shared" si="6"/>
        <v>0</v>
      </c>
      <c r="R34" s="94"/>
      <c r="S34" s="115">
        <f t="shared" si="7"/>
        <v>0</v>
      </c>
      <c r="T34" s="46">
        <v>0</v>
      </c>
      <c r="U34" s="29">
        <v>0</v>
      </c>
      <c r="V34" s="46">
        <f t="shared" si="10"/>
        <v>180</v>
      </c>
      <c r="W34" s="29">
        <f t="shared" si="11"/>
        <v>7800180</v>
      </c>
      <c r="X34" s="73"/>
      <c r="Y34" s="73"/>
    </row>
    <row r="35" spans="1:25" s="65" customFormat="1" x14ac:dyDescent="0.2">
      <c r="A35" s="60">
        <v>10502</v>
      </c>
      <c r="B35" s="252" t="s">
        <v>659</v>
      </c>
      <c r="C35" s="79" t="s">
        <v>282</v>
      </c>
      <c r="D35" s="93">
        <v>133</v>
      </c>
      <c r="E35" s="114">
        <f t="shared" si="0"/>
        <v>7697109</v>
      </c>
      <c r="F35" s="93">
        <v>175</v>
      </c>
      <c r="G35" s="115">
        <f t="shared" si="1"/>
        <v>5357275</v>
      </c>
      <c r="H35" s="149"/>
      <c r="I35" s="114">
        <f t="shared" si="2"/>
        <v>0</v>
      </c>
      <c r="J35" s="149"/>
      <c r="K35" s="115">
        <f t="shared" si="3"/>
        <v>0</v>
      </c>
      <c r="L35" s="94"/>
      <c r="M35" s="114">
        <f t="shared" si="4"/>
        <v>0</v>
      </c>
      <c r="N35" s="94"/>
      <c r="O35" s="115">
        <f t="shared" si="5"/>
        <v>0</v>
      </c>
      <c r="P35" s="94">
        <v>11</v>
      </c>
      <c r="Q35" s="114">
        <f t="shared" si="6"/>
        <v>636603</v>
      </c>
      <c r="R35" s="94">
        <v>3</v>
      </c>
      <c r="S35" s="115">
        <f t="shared" si="7"/>
        <v>91839</v>
      </c>
      <c r="T35" s="46">
        <v>0</v>
      </c>
      <c r="U35" s="29">
        <v>0</v>
      </c>
      <c r="V35" s="46">
        <f t="shared" si="10"/>
        <v>322</v>
      </c>
      <c r="W35" s="29">
        <f t="shared" si="11"/>
        <v>13782826</v>
      </c>
      <c r="X35" s="73"/>
      <c r="Y35" s="73"/>
    </row>
    <row r="36" spans="1:25" s="65" customFormat="1" x14ac:dyDescent="0.2">
      <c r="A36" s="60">
        <v>10503</v>
      </c>
      <c r="B36" s="252" t="s">
        <v>652</v>
      </c>
      <c r="C36" s="79" t="s">
        <v>283</v>
      </c>
      <c r="D36" s="93">
        <v>51</v>
      </c>
      <c r="E36" s="114">
        <f t="shared" si="0"/>
        <v>2951523</v>
      </c>
      <c r="F36" s="93">
        <v>72</v>
      </c>
      <c r="G36" s="115">
        <f t="shared" si="1"/>
        <v>2204136</v>
      </c>
      <c r="H36" s="93">
        <v>6</v>
      </c>
      <c r="I36" s="114">
        <f t="shared" si="2"/>
        <v>347238</v>
      </c>
      <c r="J36" s="93">
        <v>2</v>
      </c>
      <c r="K36" s="115">
        <f t="shared" si="3"/>
        <v>61226</v>
      </c>
      <c r="L36" s="94"/>
      <c r="M36" s="114">
        <f t="shared" si="4"/>
        <v>0</v>
      </c>
      <c r="N36" s="94"/>
      <c r="O36" s="115">
        <f t="shared" si="5"/>
        <v>0</v>
      </c>
      <c r="P36" s="94"/>
      <c r="Q36" s="114">
        <f t="shared" si="6"/>
        <v>0</v>
      </c>
      <c r="R36" s="94"/>
      <c r="S36" s="115">
        <f t="shared" si="7"/>
        <v>0</v>
      </c>
      <c r="T36" s="46">
        <v>0</v>
      </c>
      <c r="U36" s="29">
        <v>0</v>
      </c>
      <c r="V36" s="46">
        <f t="shared" si="10"/>
        <v>131</v>
      </c>
      <c r="W36" s="29">
        <f t="shared" si="11"/>
        <v>5564123</v>
      </c>
      <c r="X36" s="73"/>
      <c r="Y36" s="73"/>
    </row>
    <row r="37" spans="1:25" s="65" customFormat="1" ht="13.5" thickBot="1" x14ac:dyDescent="0.25">
      <c r="A37" s="62">
        <v>10504</v>
      </c>
      <c r="B37" s="253" t="s">
        <v>660</v>
      </c>
      <c r="C37" s="63" t="s">
        <v>284</v>
      </c>
      <c r="D37" s="93">
        <v>33</v>
      </c>
      <c r="E37" s="114">
        <f t="shared" si="0"/>
        <v>1909809</v>
      </c>
      <c r="F37" s="93">
        <v>45</v>
      </c>
      <c r="G37" s="115">
        <f t="shared" si="1"/>
        <v>1377585</v>
      </c>
      <c r="H37" s="93">
        <v>2</v>
      </c>
      <c r="I37" s="114">
        <f t="shared" si="2"/>
        <v>115746</v>
      </c>
      <c r="J37" s="93">
        <v>2</v>
      </c>
      <c r="K37" s="115">
        <f t="shared" si="3"/>
        <v>61226</v>
      </c>
      <c r="L37" s="94"/>
      <c r="M37" s="114">
        <f t="shared" si="4"/>
        <v>0</v>
      </c>
      <c r="N37" s="94"/>
      <c r="O37" s="115">
        <f t="shared" si="5"/>
        <v>0</v>
      </c>
      <c r="P37" s="94"/>
      <c r="Q37" s="114">
        <f t="shared" si="6"/>
        <v>0</v>
      </c>
      <c r="R37" s="94"/>
      <c r="S37" s="115">
        <f t="shared" si="7"/>
        <v>0</v>
      </c>
      <c r="T37" s="49">
        <v>0</v>
      </c>
      <c r="U37" s="50">
        <v>0</v>
      </c>
      <c r="V37" s="46">
        <f t="shared" si="10"/>
        <v>82</v>
      </c>
      <c r="W37" s="29">
        <f t="shared" si="11"/>
        <v>3464366</v>
      </c>
      <c r="X37" s="73"/>
      <c r="Y37" s="73"/>
    </row>
    <row r="38" spans="1:25" s="65" customFormat="1" ht="13.5" thickBot="1" x14ac:dyDescent="0.25">
      <c r="A38" s="335" t="s">
        <v>21</v>
      </c>
      <c r="B38" s="336"/>
      <c r="C38" s="337"/>
      <c r="D38" s="3">
        <f>SUM(D8:D37)</f>
        <v>7405</v>
      </c>
      <c r="E38" s="3">
        <f t="shared" ref="E38:W38" si="12">SUM(E8:E37)</f>
        <v>428549565</v>
      </c>
      <c r="F38" s="3">
        <f t="shared" si="12"/>
        <v>8118</v>
      </c>
      <c r="G38" s="3">
        <f t="shared" si="12"/>
        <v>248516334</v>
      </c>
      <c r="H38" s="3">
        <f t="shared" si="12"/>
        <v>2751</v>
      </c>
      <c r="I38" s="3">
        <f t="shared" si="12"/>
        <v>159208623</v>
      </c>
      <c r="J38" s="3">
        <f t="shared" si="12"/>
        <v>2073</v>
      </c>
      <c r="K38" s="3">
        <f t="shared" si="12"/>
        <v>63460749</v>
      </c>
      <c r="L38" s="3">
        <f t="shared" si="12"/>
        <v>15</v>
      </c>
      <c r="M38" s="3">
        <f t="shared" si="12"/>
        <v>868095</v>
      </c>
      <c r="N38" s="3">
        <f t="shared" si="12"/>
        <v>0</v>
      </c>
      <c r="O38" s="3">
        <f t="shared" si="12"/>
        <v>0</v>
      </c>
      <c r="P38" s="3">
        <f t="shared" si="12"/>
        <v>899</v>
      </c>
      <c r="Q38" s="3">
        <f t="shared" si="12"/>
        <v>52027827</v>
      </c>
      <c r="R38" s="3">
        <f t="shared" si="12"/>
        <v>182</v>
      </c>
      <c r="S38" s="3">
        <f t="shared" si="12"/>
        <v>5571566</v>
      </c>
      <c r="T38" s="3">
        <f t="shared" si="12"/>
        <v>6</v>
      </c>
      <c r="U38" s="3">
        <f t="shared" si="12"/>
        <v>35421</v>
      </c>
      <c r="V38" s="3">
        <f t="shared" si="12"/>
        <v>21449</v>
      </c>
      <c r="W38" s="22">
        <f t="shared" si="12"/>
        <v>958238180</v>
      </c>
    </row>
    <row r="40" spans="1:25" x14ac:dyDescent="0.2">
      <c r="A40" s="134"/>
      <c r="B40" s="134"/>
      <c r="C40" s="134"/>
    </row>
    <row r="41" spans="1:25" ht="15" x14ac:dyDescent="0.25">
      <c r="C41" s="135"/>
      <c r="D41" s="16"/>
    </row>
    <row r="42" spans="1:25" ht="15" x14ac:dyDescent="0.25">
      <c r="C42" s="136"/>
      <c r="D42" s="16"/>
      <c r="F42" s="40" t="s">
        <v>372</v>
      </c>
      <c r="G42" s="41">
        <v>57873</v>
      </c>
    </row>
    <row r="43" spans="1:25" ht="15" x14ac:dyDescent="0.25">
      <c r="C43" s="137"/>
      <c r="D43" s="16"/>
      <c r="F43" s="40" t="s">
        <v>373</v>
      </c>
      <c r="G43" s="41">
        <v>30613</v>
      </c>
    </row>
    <row r="44" spans="1:25" ht="15" x14ac:dyDescent="0.25">
      <c r="C44" s="64"/>
      <c r="D44" s="16"/>
    </row>
    <row r="45" spans="1:25" ht="15" x14ac:dyDescent="0.25">
      <c r="C45" s="64"/>
      <c r="D45" s="16"/>
    </row>
    <row r="46" spans="1:25" ht="15" x14ac:dyDescent="0.25">
      <c r="C46" s="64"/>
      <c r="D46" s="16"/>
    </row>
    <row r="47" spans="1:25" ht="15" x14ac:dyDescent="0.25">
      <c r="C47" s="64"/>
      <c r="D47" s="16"/>
    </row>
    <row r="48" spans="1:25" ht="15" x14ac:dyDescent="0.25">
      <c r="C48" s="64"/>
      <c r="D48" s="16"/>
    </row>
    <row r="49" spans="3:4" ht="15" x14ac:dyDescent="0.25">
      <c r="C49" s="64"/>
      <c r="D49" s="16"/>
    </row>
    <row r="50" spans="3:4" x14ac:dyDescent="0.2">
      <c r="C50" s="64"/>
    </row>
    <row r="51" spans="3:4" x14ac:dyDescent="0.2">
      <c r="C51" s="64"/>
    </row>
    <row r="52" spans="3:4" x14ac:dyDescent="0.2">
      <c r="C52" s="64"/>
    </row>
    <row r="53" spans="3:4" x14ac:dyDescent="0.2">
      <c r="C53" s="64"/>
    </row>
    <row r="54" spans="3:4" x14ac:dyDescent="0.2">
      <c r="C54" s="64"/>
    </row>
    <row r="55" spans="3:4" x14ac:dyDescent="0.2">
      <c r="C55" s="64"/>
    </row>
    <row r="56" spans="3:4" x14ac:dyDescent="0.2">
      <c r="C56" s="64"/>
    </row>
    <row r="57" spans="3:4" x14ac:dyDescent="0.2">
      <c r="C57" s="64"/>
    </row>
    <row r="58" spans="3:4" x14ac:dyDescent="0.2">
      <c r="C58" s="64"/>
    </row>
    <row r="59" spans="3:4" x14ac:dyDescent="0.2">
      <c r="C59" s="64"/>
    </row>
    <row r="60" spans="3:4" x14ac:dyDescent="0.2">
      <c r="C60" s="64"/>
    </row>
    <row r="61" spans="3:4" x14ac:dyDescent="0.2">
      <c r="C61" s="64"/>
    </row>
    <row r="62" spans="3:4" x14ac:dyDescent="0.2">
      <c r="C62" s="64"/>
    </row>
    <row r="63" spans="3:4" x14ac:dyDescent="0.2">
      <c r="C63" s="64"/>
    </row>
    <row r="64" spans="3:4" x14ac:dyDescent="0.2">
      <c r="C64" s="64"/>
    </row>
    <row r="65" spans="3:4" x14ac:dyDescent="0.2">
      <c r="C65" s="64"/>
    </row>
    <row r="66" spans="3:4" ht="15" x14ac:dyDescent="0.25">
      <c r="C66" s="64"/>
      <c r="D66" s="16"/>
    </row>
    <row r="67" spans="3:4" ht="15" x14ac:dyDescent="0.25">
      <c r="C67" s="64"/>
      <c r="D67" s="16"/>
    </row>
    <row r="68" spans="3:4" ht="15" x14ac:dyDescent="0.25">
      <c r="C68" s="64"/>
      <c r="D68" s="16"/>
    </row>
    <row r="69" spans="3:4" ht="15" x14ac:dyDescent="0.25">
      <c r="C69" s="64"/>
      <c r="D69" s="16"/>
    </row>
    <row r="70" spans="3:4" ht="15" x14ac:dyDescent="0.25">
      <c r="C70" s="64"/>
      <c r="D70" s="16"/>
    </row>
    <row r="71" spans="3:4" ht="15" x14ac:dyDescent="0.25">
      <c r="C71" s="64"/>
      <c r="D71" s="16"/>
    </row>
    <row r="72" spans="3:4" ht="15" x14ac:dyDescent="0.25">
      <c r="C72" s="64"/>
      <c r="D72" s="16"/>
    </row>
    <row r="73" spans="3:4" ht="15" x14ac:dyDescent="0.25">
      <c r="C73" s="64"/>
      <c r="D73" s="16"/>
    </row>
    <row r="74" spans="3:4" ht="15" x14ac:dyDescent="0.25">
      <c r="C74" s="64"/>
      <c r="D74" s="16"/>
    </row>
    <row r="75" spans="3:4" ht="15" x14ac:dyDescent="0.25">
      <c r="C75" s="64"/>
      <c r="D75" s="16"/>
    </row>
    <row r="76" spans="3:4" ht="15" x14ac:dyDescent="0.25">
      <c r="C76" s="64"/>
      <c r="D76" s="16"/>
    </row>
    <row r="77" spans="3:4" ht="15" x14ac:dyDescent="0.25">
      <c r="C77" s="64"/>
      <c r="D77" s="16"/>
    </row>
    <row r="78" spans="3:4" ht="15" x14ac:dyDescent="0.25">
      <c r="C78" s="64"/>
      <c r="D78" s="16"/>
    </row>
    <row r="79" spans="3:4" ht="15" x14ac:dyDescent="0.25">
      <c r="C79" s="64"/>
      <c r="D79" s="16"/>
    </row>
    <row r="80" spans="3:4" ht="15" x14ac:dyDescent="0.25">
      <c r="C80" s="64"/>
      <c r="D80" s="16"/>
    </row>
    <row r="81" spans="3:4" ht="15" x14ac:dyDescent="0.25">
      <c r="C81" s="64"/>
      <c r="D81" s="16"/>
    </row>
    <row r="82" spans="3:4" x14ac:dyDescent="0.2">
      <c r="C82" s="64"/>
    </row>
  </sheetData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85" zoomScaleNormal="85" workbookViewId="0">
      <selection activeCell="P20" sqref="P20:Q22"/>
    </sheetView>
  </sheetViews>
  <sheetFormatPr baseColWidth="10" defaultRowHeight="12.75" x14ac:dyDescent="0.2"/>
  <cols>
    <col min="1" max="1" width="8" style="51" bestFit="1" customWidth="1"/>
    <col min="2" max="2" width="14.140625" style="51" customWidth="1"/>
    <col min="3" max="3" width="11.42578125" style="51"/>
    <col min="4" max="21" width="16.28515625" customWidth="1"/>
    <col min="23" max="23" width="12.5703125" customWidth="1"/>
  </cols>
  <sheetData>
    <row r="1" spans="1:28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8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8" ht="18" x14ac:dyDescent="0.25">
      <c r="A4" s="341" t="s">
        <v>731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8" ht="13.5" thickBot="1" x14ac:dyDescent="0.25"/>
    <row r="6" spans="1:28" ht="13.5" customHeight="1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8" s="65" customFormat="1" ht="64.5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28" s="65" customFormat="1" x14ac:dyDescent="0.2">
      <c r="A8" s="58">
        <v>11101</v>
      </c>
      <c r="B8" s="251" t="s">
        <v>663</v>
      </c>
      <c r="C8" s="131" t="s">
        <v>285</v>
      </c>
      <c r="D8" s="174">
        <v>274</v>
      </c>
      <c r="E8" s="102">
        <f>D8*$G$21</f>
        <v>15857202</v>
      </c>
      <c r="F8" s="163">
        <v>378</v>
      </c>
      <c r="G8" s="30">
        <f>F8*$G$22</f>
        <v>11571714</v>
      </c>
      <c r="H8" s="203"/>
      <c r="I8" s="102">
        <f>H8*$G$21</f>
        <v>0</v>
      </c>
      <c r="J8" s="204"/>
      <c r="K8" s="30">
        <f>J8*$G$22</f>
        <v>0</v>
      </c>
      <c r="L8" s="205"/>
      <c r="M8" s="102">
        <f>L8*$G$21</f>
        <v>0</v>
      </c>
      <c r="N8" s="163"/>
      <c r="O8" s="117">
        <f>N8*$G$22</f>
        <v>0</v>
      </c>
      <c r="P8" s="179">
        <v>32</v>
      </c>
      <c r="Q8" s="102">
        <f>P8*$G$21</f>
        <v>1851936</v>
      </c>
      <c r="R8" s="166">
        <v>20</v>
      </c>
      <c r="S8" s="30">
        <f>R8*$G$22</f>
        <v>612260</v>
      </c>
      <c r="T8" s="104"/>
      <c r="U8" s="117"/>
      <c r="V8" s="45">
        <f>D8+F8+H8+J8+L8+N8+P8+R8+T8</f>
        <v>704</v>
      </c>
      <c r="W8" s="30">
        <f>(E8+G8+I8+K8+M8+O8+Q8+S8+U8)</f>
        <v>29893112</v>
      </c>
      <c r="X8" s="73"/>
      <c r="Y8"/>
      <c r="Z8"/>
      <c r="AA8"/>
      <c r="AB8"/>
    </row>
    <row r="9" spans="1:28" s="65" customFormat="1" x14ac:dyDescent="0.2">
      <c r="A9" s="60">
        <v>11102</v>
      </c>
      <c r="B9" s="252" t="s">
        <v>664</v>
      </c>
      <c r="C9" s="79" t="s">
        <v>286</v>
      </c>
      <c r="D9" s="118">
        <v>83</v>
      </c>
      <c r="E9" s="102">
        <f>D9*$G$21</f>
        <v>4803459</v>
      </c>
      <c r="F9" s="93">
        <v>143</v>
      </c>
      <c r="G9" s="30">
        <f>F9*$G$22</f>
        <v>4377659</v>
      </c>
      <c r="H9" s="158"/>
      <c r="I9" s="102">
        <f>H9*$G$21</f>
        <v>0</v>
      </c>
      <c r="J9" s="161"/>
      <c r="K9" s="30">
        <f>J9*$G$22</f>
        <v>0</v>
      </c>
      <c r="L9" s="116"/>
      <c r="M9" s="102">
        <f>L9*$G$21</f>
        <v>0</v>
      </c>
      <c r="N9" s="93"/>
      <c r="O9" s="117">
        <f>N9*$G$22</f>
        <v>0</v>
      </c>
      <c r="P9" s="119"/>
      <c r="Q9" s="102">
        <f>P9*$G$21</f>
        <v>0</v>
      </c>
      <c r="R9" s="94"/>
      <c r="S9" s="30">
        <f>R9*$G$22</f>
        <v>0</v>
      </c>
      <c r="T9" s="43"/>
      <c r="U9" s="120"/>
      <c r="V9" s="46">
        <f t="shared" ref="V9:V17" si="0">D9+F9+H9+J9+L9+N9+P9+R9+T9</f>
        <v>226</v>
      </c>
      <c r="W9" s="29">
        <f>(E9+G9+I9+K9+M9+O9+Q9+S9+U9)</f>
        <v>9181118</v>
      </c>
      <c r="X9" s="73"/>
      <c r="Y9"/>
      <c r="Z9"/>
      <c r="AA9"/>
      <c r="AB9"/>
    </row>
    <row r="10" spans="1:28" s="65" customFormat="1" x14ac:dyDescent="0.2">
      <c r="A10" s="60">
        <v>11104</v>
      </c>
      <c r="B10" s="252" t="s">
        <v>667</v>
      </c>
      <c r="C10" s="61" t="s">
        <v>287</v>
      </c>
      <c r="D10" s="118">
        <v>32</v>
      </c>
      <c r="E10" s="102">
        <f t="shared" ref="E10:E17" si="1">D10*$G$21</f>
        <v>1851936</v>
      </c>
      <c r="F10" s="93">
        <v>41</v>
      </c>
      <c r="G10" s="30">
        <f t="shared" ref="G10:G17" si="2">F10*$G$22</f>
        <v>1255133</v>
      </c>
      <c r="H10" s="158"/>
      <c r="I10" s="102">
        <f t="shared" ref="I10:I17" si="3">H10*$G$21</f>
        <v>0</v>
      </c>
      <c r="J10" s="161"/>
      <c r="K10" s="30">
        <f t="shared" ref="K10:K17" si="4">J10*$G$22</f>
        <v>0</v>
      </c>
      <c r="L10" s="116"/>
      <c r="M10" s="102">
        <f t="shared" ref="M10:M17" si="5">L10*$G$21</f>
        <v>0</v>
      </c>
      <c r="N10" s="93"/>
      <c r="O10" s="117">
        <f t="shared" ref="O10:O17" si="6">N10*$G$22</f>
        <v>0</v>
      </c>
      <c r="P10" s="119"/>
      <c r="Q10" s="102">
        <f t="shared" ref="Q10:Q17" si="7">P10*$G$21</f>
        <v>0</v>
      </c>
      <c r="R10" s="94"/>
      <c r="S10" s="30">
        <f t="shared" ref="S10:S17" si="8">R10*$G$22</f>
        <v>0</v>
      </c>
      <c r="T10" s="43"/>
      <c r="U10" s="120"/>
      <c r="V10" s="46">
        <f t="shared" si="0"/>
        <v>73</v>
      </c>
      <c r="W10" s="29">
        <f t="shared" ref="W10:W17" si="9">(E10+G10+I10+K10+M10+O10+Q10+S10+U10)</f>
        <v>3107069</v>
      </c>
      <c r="X10" s="73"/>
      <c r="Y10"/>
      <c r="Z10"/>
      <c r="AA10"/>
      <c r="AB10"/>
    </row>
    <row r="11" spans="1:28" s="65" customFormat="1" x14ac:dyDescent="0.2">
      <c r="A11" s="60">
        <v>11201</v>
      </c>
      <c r="B11" s="252" t="s">
        <v>670</v>
      </c>
      <c r="C11" s="61" t="s">
        <v>288</v>
      </c>
      <c r="D11" s="118">
        <v>68</v>
      </c>
      <c r="E11" s="102">
        <f t="shared" si="1"/>
        <v>3935364</v>
      </c>
      <c r="F11" s="93">
        <v>90</v>
      </c>
      <c r="G11" s="30">
        <f t="shared" si="2"/>
        <v>2755170</v>
      </c>
      <c r="H11" s="158"/>
      <c r="I11" s="102">
        <f t="shared" si="3"/>
        <v>0</v>
      </c>
      <c r="J11" s="161"/>
      <c r="K11" s="30">
        <f t="shared" si="4"/>
        <v>0</v>
      </c>
      <c r="L11" s="116"/>
      <c r="M11" s="102">
        <f t="shared" si="5"/>
        <v>0</v>
      </c>
      <c r="N11" s="93"/>
      <c r="O11" s="117">
        <f t="shared" si="6"/>
        <v>0</v>
      </c>
      <c r="P11" s="119"/>
      <c r="Q11" s="102">
        <f t="shared" si="7"/>
        <v>0</v>
      </c>
      <c r="R11" s="94"/>
      <c r="S11" s="30">
        <f t="shared" si="8"/>
        <v>0</v>
      </c>
      <c r="T11" s="43"/>
      <c r="U11" s="120"/>
      <c r="V11" s="46">
        <f t="shared" si="0"/>
        <v>158</v>
      </c>
      <c r="W11" s="29">
        <f t="shared" si="9"/>
        <v>6690534</v>
      </c>
      <c r="X11" s="73"/>
      <c r="Y11"/>
      <c r="Z11"/>
      <c r="AA11"/>
      <c r="AB11"/>
    </row>
    <row r="12" spans="1:28" s="65" customFormat="1" x14ac:dyDescent="0.2">
      <c r="A12" s="60">
        <v>11203</v>
      </c>
      <c r="B12" s="252" t="s">
        <v>665</v>
      </c>
      <c r="C12" s="61" t="s">
        <v>289</v>
      </c>
      <c r="D12" s="118">
        <v>29</v>
      </c>
      <c r="E12" s="102">
        <f t="shared" si="1"/>
        <v>1678317</v>
      </c>
      <c r="F12" s="93">
        <v>73</v>
      </c>
      <c r="G12" s="30">
        <f t="shared" si="2"/>
        <v>2234749</v>
      </c>
      <c r="H12" s="158"/>
      <c r="I12" s="102">
        <f t="shared" si="3"/>
        <v>0</v>
      </c>
      <c r="J12" s="161"/>
      <c r="K12" s="30">
        <f t="shared" si="4"/>
        <v>0</v>
      </c>
      <c r="L12" s="116"/>
      <c r="M12" s="102">
        <f t="shared" si="5"/>
        <v>0</v>
      </c>
      <c r="N12" s="93"/>
      <c r="O12" s="117">
        <f t="shared" si="6"/>
        <v>0</v>
      </c>
      <c r="P12" s="119"/>
      <c r="Q12" s="102">
        <f t="shared" si="7"/>
        <v>0</v>
      </c>
      <c r="R12" s="94"/>
      <c r="S12" s="30">
        <f t="shared" si="8"/>
        <v>0</v>
      </c>
      <c r="T12" s="43"/>
      <c r="U12" s="120"/>
      <c r="V12" s="46">
        <f t="shared" si="0"/>
        <v>102</v>
      </c>
      <c r="W12" s="29">
        <f t="shared" si="9"/>
        <v>3913066</v>
      </c>
      <c r="X12" s="73"/>
      <c r="Y12"/>
      <c r="Z12"/>
      <c r="AA12"/>
      <c r="AB12"/>
    </row>
    <row r="13" spans="1:28" s="65" customFormat="1" x14ac:dyDescent="0.2">
      <c r="A13" s="60">
        <v>11301</v>
      </c>
      <c r="B13" s="252" t="s">
        <v>668</v>
      </c>
      <c r="C13" s="61" t="s">
        <v>290</v>
      </c>
      <c r="D13" s="118">
        <v>45</v>
      </c>
      <c r="E13" s="102">
        <f t="shared" si="1"/>
        <v>2604285</v>
      </c>
      <c r="F13" s="93">
        <v>82</v>
      </c>
      <c r="G13" s="30">
        <f t="shared" si="2"/>
        <v>2510266</v>
      </c>
      <c r="H13" s="158"/>
      <c r="I13" s="102">
        <f t="shared" si="3"/>
        <v>0</v>
      </c>
      <c r="J13" s="161"/>
      <c r="K13" s="30">
        <f t="shared" si="4"/>
        <v>0</v>
      </c>
      <c r="L13" s="116"/>
      <c r="M13" s="102">
        <f t="shared" si="5"/>
        <v>0</v>
      </c>
      <c r="N13" s="93"/>
      <c r="O13" s="117">
        <f t="shared" si="6"/>
        <v>0</v>
      </c>
      <c r="P13" s="97">
        <v>18</v>
      </c>
      <c r="Q13" s="102">
        <f t="shared" si="7"/>
        <v>1041714</v>
      </c>
      <c r="R13" s="99">
        <v>5</v>
      </c>
      <c r="S13" s="30">
        <f t="shared" si="8"/>
        <v>153065</v>
      </c>
      <c r="T13" s="43"/>
      <c r="U13" s="120"/>
      <c r="V13" s="46">
        <f t="shared" si="0"/>
        <v>150</v>
      </c>
      <c r="W13" s="29">
        <f t="shared" si="9"/>
        <v>6309330</v>
      </c>
      <c r="X13" s="73"/>
      <c r="Y13"/>
      <c r="Z13"/>
      <c r="AA13"/>
      <c r="AB13"/>
    </row>
    <row r="14" spans="1:28" s="65" customFormat="1" x14ac:dyDescent="0.2">
      <c r="A14" s="60">
        <v>11302</v>
      </c>
      <c r="B14" s="252" t="s">
        <v>669</v>
      </c>
      <c r="C14" s="61" t="s">
        <v>291</v>
      </c>
      <c r="D14" s="118">
        <v>12</v>
      </c>
      <c r="E14" s="102">
        <f t="shared" si="1"/>
        <v>694476</v>
      </c>
      <c r="F14" s="93">
        <v>25</v>
      </c>
      <c r="G14" s="30">
        <f t="shared" si="2"/>
        <v>765325</v>
      </c>
      <c r="H14" s="159"/>
      <c r="I14" s="102">
        <f t="shared" si="3"/>
        <v>0</v>
      </c>
      <c r="J14" s="161"/>
      <c r="K14" s="30">
        <f t="shared" si="4"/>
        <v>0</v>
      </c>
      <c r="L14" s="116"/>
      <c r="M14" s="102">
        <f t="shared" si="5"/>
        <v>0</v>
      </c>
      <c r="N14" s="93"/>
      <c r="O14" s="117">
        <f t="shared" si="6"/>
        <v>0</v>
      </c>
      <c r="P14" s="119"/>
      <c r="Q14" s="102">
        <f t="shared" si="7"/>
        <v>0</v>
      </c>
      <c r="R14" s="94"/>
      <c r="S14" s="30">
        <f t="shared" si="8"/>
        <v>0</v>
      </c>
      <c r="T14" s="43"/>
      <c r="U14" s="120"/>
      <c r="V14" s="46">
        <f t="shared" si="0"/>
        <v>37</v>
      </c>
      <c r="W14" s="29">
        <f t="shared" si="9"/>
        <v>1459801</v>
      </c>
      <c r="X14" s="73"/>
      <c r="Y14"/>
      <c r="Z14"/>
      <c r="AA14"/>
      <c r="AB14"/>
    </row>
    <row r="15" spans="1:28" s="65" customFormat="1" x14ac:dyDescent="0.2">
      <c r="A15" s="60">
        <v>11303</v>
      </c>
      <c r="B15" s="252" t="s">
        <v>666</v>
      </c>
      <c r="C15" s="61" t="s">
        <v>292</v>
      </c>
      <c r="D15" s="118">
        <v>11</v>
      </c>
      <c r="E15" s="102">
        <f t="shared" si="1"/>
        <v>636603</v>
      </c>
      <c r="F15" s="93">
        <v>15</v>
      </c>
      <c r="G15" s="30">
        <f t="shared" si="2"/>
        <v>459195</v>
      </c>
      <c r="H15" s="159"/>
      <c r="I15" s="102">
        <f t="shared" si="3"/>
        <v>0</v>
      </c>
      <c r="J15" s="161"/>
      <c r="K15" s="30">
        <f t="shared" si="4"/>
        <v>0</v>
      </c>
      <c r="L15" s="116"/>
      <c r="M15" s="102">
        <f t="shared" si="5"/>
        <v>0</v>
      </c>
      <c r="N15" s="93"/>
      <c r="O15" s="117">
        <f t="shared" si="6"/>
        <v>0</v>
      </c>
      <c r="P15" s="119">
        <v>10</v>
      </c>
      <c r="Q15" s="102">
        <f t="shared" si="7"/>
        <v>578730</v>
      </c>
      <c r="R15" s="94">
        <v>2</v>
      </c>
      <c r="S15" s="30">
        <f t="shared" si="8"/>
        <v>61226</v>
      </c>
      <c r="T15" s="43"/>
      <c r="U15" s="120"/>
      <c r="V15" s="46">
        <f t="shared" si="0"/>
        <v>38</v>
      </c>
      <c r="W15" s="29">
        <f t="shared" si="9"/>
        <v>1735754</v>
      </c>
      <c r="X15" s="73"/>
      <c r="Y15"/>
      <c r="Z15"/>
      <c r="AA15"/>
      <c r="AB15"/>
    </row>
    <row r="16" spans="1:28" s="65" customFormat="1" x14ac:dyDescent="0.2">
      <c r="A16" s="60">
        <v>11401</v>
      </c>
      <c r="B16" s="252" t="s">
        <v>661</v>
      </c>
      <c r="C16" s="79" t="s">
        <v>293</v>
      </c>
      <c r="D16" s="118">
        <v>322</v>
      </c>
      <c r="E16" s="102">
        <f t="shared" si="1"/>
        <v>18635106</v>
      </c>
      <c r="F16" s="93">
        <v>458</v>
      </c>
      <c r="G16" s="30">
        <f t="shared" si="2"/>
        <v>14020754</v>
      </c>
      <c r="H16" s="159"/>
      <c r="I16" s="102">
        <f t="shared" si="3"/>
        <v>0</v>
      </c>
      <c r="J16" s="161"/>
      <c r="K16" s="30">
        <f t="shared" si="4"/>
        <v>0</v>
      </c>
      <c r="L16" s="116"/>
      <c r="M16" s="102">
        <f t="shared" si="5"/>
        <v>0</v>
      </c>
      <c r="N16" s="93"/>
      <c r="O16" s="117">
        <f t="shared" si="6"/>
        <v>0</v>
      </c>
      <c r="P16" s="119">
        <v>100</v>
      </c>
      <c r="Q16" s="102">
        <f t="shared" si="7"/>
        <v>5787300</v>
      </c>
      <c r="R16" s="94">
        <v>25</v>
      </c>
      <c r="S16" s="30">
        <f t="shared" si="8"/>
        <v>765325</v>
      </c>
      <c r="T16" s="43"/>
      <c r="U16" s="120"/>
      <c r="V16" s="46">
        <f t="shared" si="0"/>
        <v>905</v>
      </c>
      <c r="W16" s="29">
        <f t="shared" si="9"/>
        <v>39208485</v>
      </c>
      <c r="X16" s="73"/>
      <c r="Y16"/>
      <c r="Z16"/>
      <c r="AA16"/>
      <c r="AB16"/>
    </row>
    <row r="17" spans="1:26" s="65" customFormat="1" ht="13.5" thickBot="1" x14ac:dyDescent="0.25">
      <c r="A17" s="62">
        <v>11402</v>
      </c>
      <c r="B17" s="253" t="s">
        <v>662</v>
      </c>
      <c r="C17" s="63" t="s">
        <v>294</v>
      </c>
      <c r="D17" s="121">
        <v>17</v>
      </c>
      <c r="E17" s="122">
        <f t="shared" si="1"/>
        <v>983841</v>
      </c>
      <c r="F17" s="123">
        <v>14</v>
      </c>
      <c r="G17" s="124">
        <f t="shared" si="2"/>
        <v>428582</v>
      </c>
      <c r="H17" s="160"/>
      <c r="I17" s="122">
        <f t="shared" si="3"/>
        <v>0</v>
      </c>
      <c r="J17" s="162"/>
      <c r="K17" s="124">
        <f t="shared" si="4"/>
        <v>0</v>
      </c>
      <c r="L17" s="116"/>
      <c r="M17" s="102">
        <f t="shared" si="5"/>
        <v>0</v>
      </c>
      <c r="N17" s="93"/>
      <c r="O17" s="117">
        <f t="shared" si="6"/>
        <v>0</v>
      </c>
      <c r="P17" s="125"/>
      <c r="Q17" s="122">
        <f t="shared" si="7"/>
        <v>0</v>
      </c>
      <c r="R17" s="126"/>
      <c r="S17" s="124">
        <f t="shared" si="8"/>
        <v>0</v>
      </c>
      <c r="T17" s="47"/>
      <c r="U17" s="127"/>
      <c r="V17" s="49">
        <f t="shared" si="0"/>
        <v>31</v>
      </c>
      <c r="W17" s="29">
        <f t="shared" si="9"/>
        <v>1412423</v>
      </c>
      <c r="X17" s="73"/>
      <c r="Y17"/>
      <c r="Z17"/>
    </row>
    <row r="18" spans="1:26" s="65" customFormat="1" ht="13.5" thickBot="1" x14ac:dyDescent="0.25">
      <c r="A18" s="335" t="s">
        <v>21</v>
      </c>
      <c r="B18" s="336"/>
      <c r="C18" s="337"/>
      <c r="D18" s="6">
        <f>SUM(D8:D17)</f>
        <v>893</v>
      </c>
      <c r="E18" s="6">
        <f t="shared" ref="E18:W18" si="10">SUM(E8:E17)</f>
        <v>51680589</v>
      </c>
      <c r="F18" s="6">
        <f t="shared" si="10"/>
        <v>1319</v>
      </c>
      <c r="G18" s="6">
        <f t="shared" si="10"/>
        <v>40378547</v>
      </c>
      <c r="H18" s="6">
        <f t="shared" si="10"/>
        <v>0</v>
      </c>
      <c r="I18" s="6">
        <f t="shared" si="10"/>
        <v>0</v>
      </c>
      <c r="J18" s="6">
        <f t="shared" si="10"/>
        <v>0</v>
      </c>
      <c r="K18" s="6">
        <f t="shared" si="10"/>
        <v>0</v>
      </c>
      <c r="L18" s="6">
        <f t="shared" si="10"/>
        <v>0</v>
      </c>
      <c r="M18" s="6">
        <f t="shared" si="10"/>
        <v>0</v>
      </c>
      <c r="N18" s="6">
        <f t="shared" si="10"/>
        <v>0</v>
      </c>
      <c r="O18" s="6">
        <f t="shared" si="10"/>
        <v>0</v>
      </c>
      <c r="P18" s="6">
        <f t="shared" si="10"/>
        <v>160</v>
      </c>
      <c r="Q18" s="6">
        <f t="shared" si="10"/>
        <v>9259680</v>
      </c>
      <c r="R18" s="6">
        <f t="shared" si="10"/>
        <v>52</v>
      </c>
      <c r="S18" s="6">
        <f t="shared" si="10"/>
        <v>1591876</v>
      </c>
      <c r="T18" s="6">
        <f t="shared" si="10"/>
        <v>0</v>
      </c>
      <c r="U18" s="7">
        <f t="shared" si="10"/>
        <v>0</v>
      </c>
      <c r="V18" s="6">
        <f t="shared" si="10"/>
        <v>2424</v>
      </c>
      <c r="W18" s="22">
        <f t="shared" si="10"/>
        <v>102910692</v>
      </c>
    </row>
    <row r="21" spans="1:26" x14ac:dyDescent="0.2">
      <c r="F21" s="40" t="s">
        <v>372</v>
      </c>
      <c r="G21" s="41">
        <v>57873</v>
      </c>
    </row>
    <row r="22" spans="1:26" x14ac:dyDescent="0.2">
      <c r="F22" s="40" t="s">
        <v>373</v>
      </c>
      <c r="G22" s="41">
        <v>30613</v>
      </c>
    </row>
  </sheetData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="77" zoomScaleNormal="77" workbookViewId="0">
      <selection activeCell="P23" sqref="P23:Q23"/>
    </sheetView>
  </sheetViews>
  <sheetFormatPr baseColWidth="10" defaultRowHeight="12.75" x14ac:dyDescent="0.2"/>
  <cols>
    <col min="1" max="1" width="8" style="51" bestFit="1" customWidth="1"/>
    <col min="2" max="2" width="17.7109375" style="51" customWidth="1"/>
    <col min="3" max="3" width="15.85546875" style="51" bestFit="1" customWidth="1"/>
    <col min="4" max="21" width="16.140625" customWidth="1"/>
    <col min="22" max="22" width="11.7109375" bestFit="1" customWidth="1"/>
    <col min="23" max="23" width="14.140625" customWidth="1"/>
  </cols>
  <sheetData>
    <row r="1" spans="1:33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3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33" ht="18" x14ac:dyDescent="0.25">
      <c r="A4" s="341" t="s">
        <v>732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3" ht="13.5" thickBot="1" x14ac:dyDescent="0.25"/>
    <row r="6" spans="1:33" ht="15.75" thickBot="1" x14ac:dyDescent="0.25">
      <c r="A6" s="346" t="s">
        <v>0</v>
      </c>
      <c r="B6" s="354" t="s">
        <v>408</v>
      </c>
      <c r="C6" s="35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3" s="65" customFormat="1" ht="64.5" thickBot="1" x14ac:dyDescent="0.25">
      <c r="A7" s="347"/>
      <c r="B7" s="359"/>
      <c r="C7" s="357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  <c r="Z7"/>
    </row>
    <row r="8" spans="1:33" s="65" customFormat="1" x14ac:dyDescent="0.2">
      <c r="A8" s="256">
        <v>12101</v>
      </c>
      <c r="B8" s="260" t="s">
        <v>596</v>
      </c>
      <c r="C8" s="138" t="s">
        <v>295</v>
      </c>
      <c r="D8" s="163">
        <v>122</v>
      </c>
      <c r="E8" s="102">
        <f>D8*$G$21</f>
        <v>7060506</v>
      </c>
      <c r="F8" s="163">
        <v>273</v>
      </c>
      <c r="G8" s="103">
        <f>F8*$G$22</f>
        <v>8357349</v>
      </c>
      <c r="H8" s="165">
        <v>15</v>
      </c>
      <c r="I8" s="102">
        <f>H8*$G$21</f>
        <v>868095</v>
      </c>
      <c r="J8" s="165">
        <v>74</v>
      </c>
      <c r="K8" s="103">
        <f>J8*$G$22</f>
        <v>2265362</v>
      </c>
      <c r="L8" s="195">
        <v>15</v>
      </c>
      <c r="M8" s="102">
        <f>L8*$G$21</f>
        <v>868095</v>
      </c>
      <c r="N8" s="165">
        <v>2</v>
      </c>
      <c r="O8" s="103">
        <f>N8*$G$22</f>
        <v>61226</v>
      </c>
      <c r="P8" s="104">
        <v>43</v>
      </c>
      <c r="Q8" s="102">
        <f>P8*$G$21</f>
        <v>2488539</v>
      </c>
      <c r="R8" s="196">
        <v>19</v>
      </c>
      <c r="S8" s="103">
        <f>R8*$G$22</f>
        <v>581647</v>
      </c>
      <c r="T8" s="45">
        <v>0</v>
      </c>
      <c r="U8" s="30">
        <v>0</v>
      </c>
      <c r="V8" s="45">
        <f>D8+F8+H8+J8+L8+N8+P8+R8+T8</f>
        <v>563</v>
      </c>
      <c r="W8" s="30">
        <f>(E8+G8+I8+K8+M8+O8+Q8+S8+U8)</f>
        <v>22550819</v>
      </c>
      <c r="X8" s="73"/>
      <c r="Y8"/>
      <c r="Z8"/>
      <c r="AA8"/>
      <c r="AB8"/>
      <c r="AC8" s="73"/>
      <c r="AE8"/>
      <c r="AF8"/>
      <c r="AG8" s="73"/>
    </row>
    <row r="9" spans="1:33" s="65" customFormat="1" x14ac:dyDescent="0.2">
      <c r="A9" s="257">
        <v>12103</v>
      </c>
      <c r="B9" s="261" t="s">
        <v>679</v>
      </c>
      <c r="C9" s="139" t="s">
        <v>296</v>
      </c>
      <c r="D9" s="93">
        <v>16</v>
      </c>
      <c r="E9" s="98">
        <f>D9*$G$21</f>
        <v>925968</v>
      </c>
      <c r="F9" s="93">
        <v>11</v>
      </c>
      <c r="G9" s="42">
        <f>F9*$G$22</f>
        <v>336743</v>
      </c>
      <c r="H9" s="99">
        <v>8</v>
      </c>
      <c r="I9" s="98">
        <f>H9*$G$21</f>
        <v>462984</v>
      </c>
      <c r="J9" s="99">
        <v>2</v>
      </c>
      <c r="K9" s="42">
        <f>J9*$G$22</f>
        <v>61226</v>
      </c>
      <c r="L9" s="119"/>
      <c r="M9" s="98">
        <f>L9*$G$21</f>
        <v>0</v>
      </c>
      <c r="N9" s="94"/>
      <c r="O9" s="42">
        <f>N9*$G$22</f>
        <v>0</v>
      </c>
      <c r="P9" s="43">
        <v>4</v>
      </c>
      <c r="Q9" s="98">
        <f>P9*$G$21</f>
        <v>231492</v>
      </c>
      <c r="R9" s="44">
        <v>2</v>
      </c>
      <c r="S9" s="42">
        <f>R9*$G$22</f>
        <v>61226</v>
      </c>
      <c r="T9" s="46">
        <v>0</v>
      </c>
      <c r="U9" s="29">
        <v>0</v>
      </c>
      <c r="V9" s="46">
        <f t="shared" ref="V9:V17" si="0">D9+F9+H9+J9+L9+N9+P9+R9+T9</f>
        <v>43</v>
      </c>
      <c r="W9" s="29">
        <f>(E9+G9+I9+K9+M9+O9+Q9+S9+U9)</f>
        <v>2079639</v>
      </c>
      <c r="X9" s="73"/>
      <c r="Y9"/>
      <c r="Z9"/>
      <c r="AA9"/>
      <c r="AB9"/>
      <c r="AC9" s="73"/>
      <c r="AE9"/>
      <c r="AF9"/>
      <c r="AG9" s="73"/>
    </row>
    <row r="10" spans="1:33" s="65" customFormat="1" x14ac:dyDescent="0.2">
      <c r="A10" s="257">
        <v>12202</v>
      </c>
      <c r="B10" s="261" t="s">
        <v>673</v>
      </c>
      <c r="C10" s="139" t="s">
        <v>297</v>
      </c>
      <c r="D10" s="93">
        <v>6</v>
      </c>
      <c r="E10" s="98">
        <f t="shared" ref="E10:E17" si="1">D10*$G$21</f>
        <v>347238</v>
      </c>
      <c r="F10" s="93">
        <v>5</v>
      </c>
      <c r="G10" s="42">
        <f t="shared" ref="G10:G17" si="2">F10*$G$22</f>
        <v>153065</v>
      </c>
      <c r="H10" s="99">
        <v>1</v>
      </c>
      <c r="I10" s="98">
        <f t="shared" ref="I10:I17" si="3">H10*$G$21</f>
        <v>57873</v>
      </c>
      <c r="J10" s="99">
        <v>3</v>
      </c>
      <c r="K10" s="42">
        <f t="shared" ref="K10:K17" si="4">J10*$G$22</f>
        <v>91839</v>
      </c>
      <c r="L10" s="119"/>
      <c r="M10" s="98">
        <f t="shared" ref="M10:M17" si="5">L10*$G$21</f>
        <v>0</v>
      </c>
      <c r="N10" s="94"/>
      <c r="O10" s="42">
        <f t="shared" ref="O10:O17" si="6">N10*$G$22</f>
        <v>0</v>
      </c>
      <c r="P10" s="43"/>
      <c r="Q10" s="98">
        <f t="shared" ref="Q10:Q17" si="7">P10*$G$21</f>
        <v>0</v>
      </c>
      <c r="R10" s="44"/>
      <c r="S10" s="42">
        <f t="shared" ref="S10:S17" si="8">R10*$G$22</f>
        <v>0</v>
      </c>
      <c r="T10" s="46">
        <v>0</v>
      </c>
      <c r="U10" s="29">
        <v>0</v>
      </c>
      <c r="V10" s="46">
        <f t="shared" si="0"/>
        <v>15</v>
      </c>
      <c r="W10" s="29">
        <f t="shared" ref="W10:W17" si="9">(E10+G10+I10+K10+M10+O10+Q10+S10+U10)</f>
        <v>650015</v>
      </c>
      <c r="X10" s="73"/>
      <c r="Y10"/>
      <c r="Z10"/>
      <c r="AA10"/>
      <c r="AB10"/>
      <c r="AC10" s="73"/>
      <c r="AE10"/>
      <c r="AF10"/>
      <c r="AG10" s="73"/>
    </row>
    <row r="11" spans="1:33" s="65" customFormat="1" x14ac:dyDescent="0.2">
      <c r="A11" s="257">
        <v>12204</v>
      </c>
      <c r="B11" s="261" t="s">
        <v>674</v>
      </c>
      <c r="C11" s="139" t="s">
        <v>298</v>
      </c>
      <c r="D11" s="93">
        <v>6</v>
      </c>
      <c r="E11" s="98">
        <f t="shared" si="1"/>
        <v>347238</v>
      </c>
      <c r="F11" s="93">
        <v>12</v>
      </c>
      <c r="G11" s="42">
        <f t="shared" si="2"/>
        <v>367356</v>
      </c>
      <c r="H11" s="99">
        <v>1</v>
      </c>
      <c r="I11" s="98">
        <f t="shared" si="3"/>
        <v>57873</v>
      </c>
      <c r="J11" s="99">
        <v>6</v>
      </c>
      <c r="K11" s="42">
        <f t="shared" si="4"/>
        <v>183678</v>
      </c>
      <c r="L11" s="119"/>
      <c r="M11" s="98">
        <f t="shared" si="5"/>
        <v>0</v>
      </c>
      <c r="N11" s="94"/>
      <c r="O11" s="42">
        <f t="shared" si="6"/>
        <v>0</v>
      </c>
      <c r="P11" s="43"/>
      <c r="Q11" s="98">
        <f t="shared" si="7"/>
        <v>0</v>
      </c>
      <c r="R11" s="44"/>
      <c r="S11" s="42">
        <f t="shared" si="8"/>
        <v>0</v>
      </c>
      <c r="T11" s="46">
        <v>0</v>
      </c>
      <c r="U11" s="29">
        <v>0</v>
      </c>
      <c r="V11" s="46">
        <f t="shared" si="0"/>
        <v>25</v>
      </c>
      <c r="W11" s="29">
        <f t="shared" si="9"/>
        <v>956145</v>
      </c>
      <c r="X11" s="73"/>
      <c r="Y11"/>
      <c r="Z11"/>
      <c r="AA11"/>
      <c r="AB11"/>
      <c r="AC11" s="73"/>
      <c r="AE11"/>
      <c r="AF11"/>
      <c r="AG11" s="73"/>
    </row>
    <row r="12" spans="1:33" s="65" customFormat="1" x14ac:dyDescent="0.2">
      <c r="A12" s="258">
        <v>12205</v>
      </c>
      <c r="B12" s="261" t="s">
        <v>671</v>
      </c>
      <c r="C12" s="139" t="s">
        <v>299</v>
      </c>
      <c r="D12" s="93">
        <v>640</v>
      </c>
      <c r="E12" s="98">
        <f t="shared" si="1"/>
        <v>37038720</v>
      </c>
      <c r="F12" s="93">
        <v>1417</v>
      </c>
      <c r="G12" s="42">
        <f t="shared" si="2"/>
        <v>43378621</v>
      </c>
      <c r="H12" s="99">
        <v>177</v>
      </c>
      <c r="I12" s="98">
        <f t="shared" si="3"/>
        <v>10243521</v>
      </c>
      <c r="J12" s="99">
        <v>205</v>
      </c>
      <c r="K12" s="42">
        <f t="shared" si="4"/>
        <v>6275665</v>
      </c>
      <c r="L12" s="97">
        <v>23</v>
      </c>
      <c r="M12" s="98">
        <f t="shared" si="5"/>
        <v>1331079</v>
      </c>
      <c r="N12" s="99">
        <v>15</v>
      </c>
      <c r="O12" s="42">
        <f t="shared" si="6"/>
        <v>459195</v>
      </c>
      <c r="P12" s="43">
        <v>46</v>
      </c>
      <c r="Q12" s="98">
        <f t="shared" si="7"/>
        <v>2662158</v>
      </c>
      <c r="R12" s="44">
        <v>14</v>
      </c>
      <c r="S12" s="42">
        <f t="shared" si="8"/>
        <v>428582</v>
      </c>
      <c r="T12" s="46">
        <v>0</v>
      </c>
      <c r="U12" s="29">
        <v>0</v>
      </c>
      <c r="V12" s="46">
        <f t="shared" si="0"/>
        <v>2537</v>
      </c>
      <c r="W12" s="29">
        <f t="shared" si="9"/>
        <v>101817541</v>
      </c>
      <c r="X12" s="73"/>
      <c r="Y12"/>
      <c r="Z12"/>
      <c r="AA12"/>
      <c r="AB12"/>
      <c r="AC12" s="73"/>
      <c r="AE12"/>
      <c r="AF12"/>
      <c r="AG12" s="73"/>
    </row>
    <row r="13" spans="1:33" s="65" customFormat="1" x14ac:dyDescent="0.2">
      <c r="A13" s="259">
        <v>12206</v>
      </c>
      <c r="B13" s="261" t="s">
        <v>672</v>
      </c>
      <c r="C13" s="139" t="s">
        <v>300</v>
      </c>
      <c r="D13" s="93">
        <v>12</v>
      </c>
      <c r="E13" s="98">
        <f t="shared" si="1"/>
        <v>694476</v>
      </c>
      <c r="F13" s="93">
        <v>16</v>
      </c>
      <c r="G13" s="42">
        <f t="shared" si="2"/>
        <v>489808</v>
      </c>
      <c r="H13" s="99">
        <v>4</v>
      </c>
      <c r="I13" s="98">
        <f t="shared" si="3"/>
        <v>231492</v>
      </c>
      <c r="J13" s="99">
        <v>2</v>
      </c>
      <c r="K13" s="42">
        <f t="shared" si="4"/>
        <v>61226</v>
      </c>
      <c r="L13" s="119"/>
      <c r="M13" s="98">
        <f t="shared" si="5"/>
        <v>0</v>
      </c>
      <c r="N13" s="94"/>
      <c r="O13" s="42">
        <f t="shared" si="6"/>
        <v>0</v>
      </c>
      <c r="P13" s="43"/>
      <c r="Q13" s="98">
        <f t="shared" si="7"/>
        <v>0</v>
      </c>
      <c r="R13" s="44"/>
      <c r="S13" s="42">
        <f t="shared" si="8"/>
        <v>0</v>
      </c>
      <c r="T13" s="46"/>
      <c r="U13" s="29"/>
      <c r="V13" s="46">
        <f t="shared" si="0"/>
        <v>34</v>
      </c>
      <c r="W13" s="29">
        <f t="shared" si="9"/>
        <v>1477002</v>
      </c>
      <c r="X13" s="73"/>
      <c r="Y13"/>
      <c r="Z13"/>
      <c r="AA13"/>
      <c r="AB13"/>
      <c r="AC13" s="73"/>
      <c r="AE13"/>
      <c r="AF13"/>
      <c r="AG13" s="73"/>
    </row>
    <row r="14" spans="1:33" s="65" customFormat="1" x14ac:dyDescent="0.2">
      <c r="A14" s="259">
        <v>12301</v>
      </c>
      <c r="B14" s="261" t="s">
        <v>676</v>
      </c>
      <c r="C14" s="139" t="s">
        <v>301</v>
      </c>
      <c r="D14" s="93">
        <v>56</v>
      </c>
      <c r="E14" s="98">
        <f t="shared" si="1"/>
        <v>3240888</v>
      </c>
      <c r="F14" s="93">
        <v>102</v>
      </c>
      <c r="G14" s="42">
        <f t="shared" si="2"/>
        <v>3122526</v>
      </c>
      <c r="H14" s="147"/>
      <c r="I14" s="98">
        <f t="shared" si="3"/>
        <v>0</v>
      </c>
      <c r="J14" s="147"/>
      <c r="K14" s="42">
        <f t="shared" si="4"/>
        <v>0</v>
      </c>
      <c r="L14" s="119"/>
      <c r="M14" s="98">
        <f t="shared" si="5"/>
        <v>0</v>
      </c>
      <c r="N14" s="94"/>
      <c r="O14" s="42">
        <f t="shared" si="6"/>
        <v>0</v>
      </c>
      <c r="P14" s="43"/>
      <c r="Q14" s="98">
        <f t="shared" si="7"/>
        <v>0</v>
      </c>
      <c r="R14" s="44"/>
      <c r="S14" s="42">
        <f t="shared" si="8"/>
        <v>0</v>
      </c>
      <c r="T14" s="46">
        <v>0</v>
      </c>
      <c r="U14" s="29">
        <v>0</v>
      </c>
      <c r="V14" s="46">
        <f t="shared" si="0"/>
        <v>158</v>
      </c>
      <c r="W14" s="29">
        <f t="shared" si="9"/>
        <v>6363414</v>
      </c>
      <c r="X14" s="73"/>
      <c r="Y14"/>
      <c r="Z14"/>
      <c r="AA14"/>
      <c r="AB14"/>
      <c r="AC14" s="73"/>
      <c r="AE14"/>
      <c r="AF14"/>
      <c r="AG14" s="73"/>
    </row>
    <row r="15" spans="1:33" s="65" customFormat="1" x14ac:dyDescent="0.2">
      <c r="A15" s="256">
        <v>12302</v>
      </c>
      <c r="B15" s="261" t="s">
        <v>677</v>
      </c>
      <c r="C15" s="139" t="s">
        <v>302</v>
      </c>
      <c r="D15" s="93">
        <v>13</v>
      </c>
      <c r="E15" s="98">
        <f t="shared" si="1"/>
        <v>752349</v>
      </c>
      <c r="F15" s="93">
        <v>14</v>
      </c>
      <c r="G15" s="42">
        <f t="shared" si="2"/>
        <v>428582</v>
      </c>
      <c r="H15" s="147"/>
      <c r="I15" s="98">
        <f t="shared" si="3"/>
        <v>0</v>
      </c>
      <c r="J15" s="147"/>
      <c r="K15" s="42">
        <f t="shared" si="4"/>
        <v>0</v>
      </c>
      <c r="L15" s="119"/>
      <c r="M15" s="98">
        <f t="shared" si="5"/>
        <v>0</v>
      </c>
      <c r="N15" s="94"/>
      <c r="O15" s="42">
        <f t="shared" si="6"/>
        <v>0</v>
      </c>
      <c r="P15" s="43"/>
      <c r="Q15" s="98">
        <f t="shared" si="7"/>
        <v>0</v>
      </c>
      <c r="R15" s="44"/>
      <c r="S15" s="42">
        <f t="shared" si="8"/>
        <v>0</v>
      </c>
      <c r="T15" s="46">
        <v>0</v>
      </c>
      <c r="U15" s="29">
        <v>0</v>
      </c>
      <c r="V15" s="46">
        <f t="shared" si="0"/>
        <v>27</v>
      </c>
      <c r="W15" s="29">
        <f t="shared" si="9"/>
        <v>1180931</v>
      </c>
      <c r="X15" s="73"/>
      <c r="Y15"/>
      <c r="Z15"/>
      <c r="AA15"/>
      <c r="AB15"/>
      <c r="AC15" s="73"/>
      <c r="AE15"/>
      <c r="AF15"/>
      <c r="AG15" s="73"/>
    </row>
    <row r="16" spans="1:33" s="65" customFormat="1" x14ac:dyDescent="0.2">
      <c r="A16" s="259">
        <v>12304</v>
      </c>
      <c r="B16" s="261" t="s">
        <v>678</v>
      </c>
      <c r="C16" s="139" t="s">
        <v>303</v>
      </c>
      <c r="D16" s="101">
        <v>4</v>
      </c>
      <c r="E16" s="98">
        <f t="shared" si="1"/>
        <v>231492</v>
      </c>
      <c r="F16" s="101">
        <v>7</v>
      </c>
      <c r="G16" s="42">
        <f t="shared" si="2"/>
        <v>214291</v>
      </c>
      <c r="H16" s="94">
        <v>4</v>
      </c>
      <c r="I16" s="98">
        <f t="shared" si="3"/>
        <v>231492</v>
      </c>
      <c r="J16" s="94">
        <v>2</v>
      </c>
      <c r="K16" s="42">
        <f t="shared" si="4"/>
        <v>61226</v>
      </c>
      <c r="L16" s="119"/>
      <c r="M16" s="98">
        <f t="shared" si="5"/>
        <v>0</v>
      </c>
      <c r="N16" s="94"/>
      <c r="O16" s="42">
        <f t="shared" si="6"/>
        <v>0</v>
      </c>
      <c r="P16" s="43">
        <v>4</v>
      </c>
      <c r="Q16" s="98">
        <f t="shared" si="7"/>
        <v>231492</v>
      </c>
      <c r="R16" s="44">
        <v>0</v>
      </c>
      <c r="S16" s="42">
        <f t="shared" si="8"/>
        <v>0</v>
      </c>
      <c r="T16" s="46">
        <v>0</v>
      </c>
      <c r="U16" s="29">
        <v>0</v>
      </c>
      <c r="V16" s="46">
        <f t="shared" si="0"/>
        <v>21</v>
      </c>
      <c r="W16" s="29">
        <f t="shared" si="9"/>
        <v>969993</v>
      </c>
      <c r="X16" s="73"/>
      <c r="Y16"/>
      <c r="Z16"/>
      <c r="AA16"/>
      <c r="AB16"/>
      <c r="AC16" s="73"/>
      <c r="AE16"/>
      <c r="AF16"/>
      <c r="AG16" s="73"/>
    </row>
    <row r="17" spans="1:33" s="65" customFormat="1" ht="13.5" thickBot="1" x14ac:dyDescent="0.25">
      <c r="A17" s="256">
        <v>12401</v>
      </c>
      <c r="B17" s="262" t="s">
        <v>675</v>
      </c>
      <c r="C17" s="141" t="s">
        <v>304</v>
      </c>
      <c r="D17" s="274">
        <v>31</v>
      </c>
      <c r="E17" s="275">
        <f t="shared" si="1"/>
        <v>1794063</v>
      </c>
      <c r="F17" s="274">
        <v>70</v>
      </c>
      <c r="G17" s="276">
        <f t="shared" si="2"/>
        <v>2142910</v>
      </c>
      <c r="H17" s="277"/>
      <c r="I17" s="275">
        <f t="shared" si="3"/>
        <v>0</v>
      </c>
      <c r="J17" s="277"/>
      <c r="K17" s="276">
        <f t="shared" si="4"/>
        <v>0</v>
      </c>
      <c r="L17" s="278">
        <v>0</v>
      </c>
      <c r="M17" s="275">
        <f t="shared" si="5"/>
        <v>0</v>
      </c>
      <c r="N17" s="279">
        <v>2</v>
      </c>
      <c r="O17" s="276">
        <f t="shared" si="6"/>
        <v>61226</v>
      </c>
      <c r="P17" s="47"/>
      <c r="Q17" s="275">
        <f t="shared" si="7"/>
        <v>0</v>
      </c>
      <c r="R17" s="48"/>
      <c r="S17" s="276">
        <f t="shared" si="8"/>
        <v>0</v>
      </c>
      <c r="T17" s="49">
        <v>0</v>
      </c>
      <c r="U17" s="50">
        <v>0</v>
      </c>
      <c r="V17" s="49">
        <f t="shared" si="0"/>
        <v>103</v>
      </c>
      <c r="W17" s="50">
        <f t="shared" si="9"/>
        <v>3998199</v>
      </c>
      <c r="X17" s="73"/>
      <c r="Y17"/>
      <c r="Z17"/>
      <c r="AC17" s="73"/>
      <c r="AG17" s="73"/>
    </row>
    <row r="18" spans="1:33" s="65" customFormat="1" ht="13.5" thickBot="1" x14ac:dyDescent="0.25">
      <c r="A18" s="335" t="s">
        <v>21</v>
      </c>
      <c r="B18" s="357"/>
      <c r="C18" s="336"/>
      <c r="D18" s="280">
        <f>SUM(D8:D17)</f>
        <v>906</v>
      </c>
      <c r="E18" s="281">
        <f t="shared" ref="E18:W18" si="10">SUM(E8:E17)</f>
        <v>52432938</v>
      </c>
      <c r="F18" s="281">
        <f t="shared" si="10"/>
        <v>1927</v>
      </c>
      <c r="G18" s="283">
        <f t="shared" si="10"/>
        <v>58991251</v>
      </c>
      <c r="H18" s="280">
        <f t="shared" si="10"/>
        <v>210</v>
      </c>
      <c r="I18" s="281">
        <f t="shared" si="10"/>
        <v>12153330</v>
      </c>
      <c r="J18" s="281">
        <f t="shared" si="10"/>
        <v>294</v>
      </c>
      <c r="K18" s="282">
        <f t="shared" si="10"/>
        <v>9000222</v>
      </c>
      <c r="L18" s="284">
        <f t="shared" si="10"/>
        <v>38</v>
      </c>
      <c r="M18" s="281">
        <f t="shared" si="10"/>
        <v>2199174</v>
      </c>
      <c r="N18" s="281">
        <f t="shared" si="10"/>
        <v>19</v>
      </c>
      <c r="O18" s="283">
        <f t="shared" si="10"/>
        <v>581647</v>
      </c>
      <c r="P18" s="280">
        <f t="shared" si="10"/>
        <v>97</v>
      </c>
      <c r="Q18" s="281">
        <f t="shared" si="10"/>
        <v>5613681</v>
      </c>
      <c r="R18" s="281">
        <f t="shared" si="10"/>
        <v>35</v>
      </c>
      <c r="S18" s="282">
        <f t="shared" si="10"/>
        <v>1071455</v>
      </c>
      <c r="T18" s="284">
        <f t="shared" si="10"/>
        <v>0</v>
      </c>
      <c r="U18" s="283">
        <f t="shared" si="10"/>
        <v>0</v>
      </c>
      <c r="V18" s="6">
        <f t="shared" si="10"/>
        <v>3526</v>
      </c>
      <c r="W18" s="7">
        <f t="shared" si="10"/>
        <v>142043698</v>
      </c>
      <c r="Z18"/>
    </row>
    <row r="21" spans="1:33" x14ac:dyDescent="0.2">
      <c r="F21" s="40" t="s">
        <v>372</v>
      </c>
      <c r="G21" s="41">
        <v>57873</v>
      </c>
    </row>
    <row r="22" spans="1:33" x14ac:dyDescent="0.2">
      <c r="F22" s="40" t="s">
        <v>373</v>
      </c>
      <c r="G22" s="41">
        <v>30613</v>
      </c>
    </row>
  </sheetData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topLeftCell="I31" zoomScale="87" zoomScaleNormal="87" workbookViewId="0">
      <selection activeCell="E20" sqref="E20"/>
    </sheetView>
  </sheetViews>
  <sheetFormatPr baseColWidth="10" defaultRowHeight="12.75" x14ac:dyDescent="0.2"/>
  <cols>
    <col min="1" max="1" width="8.85546875" style="51" bestFit="1" customWidth="1"/>
    <col min="2" max="2" width="14.28515625" style="51" customWidth="1"/>
    <col min="3" max="3" width="20.7109375" style="51" customWidth="1"/>
    <col min="4" max="21" width="17" customWidth="1"/>
    <col min="22" max="22" width="11.7109375" bestFit="1" customWidth="1"/>
    <col min="23" max="23" width="15.7109375" customWidth="1"/>
  </cols>
  <sheetData>
    <row r="1" spans="1:28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8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8" ht="18" x14ac:dyDescent="0.25">
      <c r="A4" s="341" t="s">
        <v>733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8" ht="13.5" thickBot="1" x14ac:dyDescent="0.25">
      <c r="D5" s="33"/>
    </row>
    <row r="6" spans="1:28" s="52" customFormat="1" ht="15.75" thickBot="1" x14ac:dyDescent="0.25">
      <c r="A6" s="361" t="s">
        <v>0</v>
      </c>
      <c r="B6" s="354" t="s">
        <v>408</v>
      </c>
      <c r="C6" s="363" t="s">
        <v>1</v>
      </c>
      <c r="D6" s="338" t="s">
        <v>2</v>
      </c>
      <c r="E6" s="339"/>
      <c r="F6" s="339"/>
      <c r="G6" s="340"/>
      <c r="H6" s="339" t="s">
        <v>3</v>
      </c>
      <c r="I6" s="339"/>
      <c r="J6" s="339"/>
      <c r="K6" s="339"/>
      <c r="L6" s="338" t="s">
        <v>4</v>
      </c>
      <c r="M6" s="339"/>
      <c r="N6" s="339"/>
      <c r="O6" s="340"/>
      <c r="P6" s="339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  <c r="X6"/>
      <c r="Y6"/>
      <c r="Z6"/>
      <c r="AA6"/>
      <c r="AB6"/>
    </row>
    <row r="7" spans="1:28" s="65" customFormat="1" ht="113.25" customHeight="1" thickBot="1" x14ac:dyDescent="0.25">
      <c r="A7" s="362"/>
      <c r="B7" s="355"/>
      <c r="C7" s="364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56" t="s">
        <v>7</v>
      </c>
      <c r="U7" s="57" t="s">
        <v>8</v>
      </c>
      <c r="V7" s="56" t="s">
        <v>9</v>
      </c>
      <c r="W7" s="57" t="s">
        <v>371</v>
      </c>
      <c r="X7"/>
      <c r="Y7"/>
      <c r="Z7"/>
      <c r="AA7"/>
      <c r="AB7"/>
    </row>
    <row r="8" spans="1:28" s="65" customFormat="1" x14ac:dyDescent="0.2">
      <c r="A8" s="58">
        <v>13101</v>
      </c>
      <c r="B8" s="254" t="s">
        <v>680</v>
      </c>
      <c r="C8" s="168" t="s">
        <v>305</v>
      </c>
      <c r="D8" s="174">
        <v>1748</v>
      </c>
      <c r="E8" s="102">
        <f>D8*$G$63</f>
        <v>101162004</v>
      </c>
      <c r="F8" s="163">
        <v>2156</v>
      </c>
      <c r="G8" s="103">
        <f>F8*$G$64</f>
        <v>66001628</v>
      </c>
      <c r="H8" s="171"/>
      <c r="I8" s="102">
        <f>H8*$G$63</f>
        <v>0</v>
      </c>
      <c r="J8" s="165"/>
      <c r="K8" s="100">
        <f>J8*$G$64</f>
        <v>0</v>
      </c>
      <c r="L8" s="179"/>
      <c r="M8" s="102">
        <f>L8*$G$63</f>
        <v>0</v>
      </c>
      <c r="N8" s="166"/>
      <c r="O8" s="103">
        <f>N8*$G$64</f>
        <v>0</v>
      </c>
      <c r="P8" s="177"/>
      <c r="Q8" s="102">
        <f>P8*$G$63</f>
        <v>0</v>
      </c>
      <c r="R8" s="167"/>
      <c r="S8" s="100">
        <f>R8*$G$64</f>
        <v>0</v>
      </c>
      <c r="T8" s="45">
        <v>3</v>
      </c>
      <c r="U8" s="30">
        <v>51743</v>
      </c>
      <c r="V8" s="45">
        <f>D8+F8+H8+J8+L8+N8+P8+R8+T8</f>
        <v>3907</v>
      </c>
      <c r="W8" s="30">
        <f>(E8+G8+I8+K8+M8+O8+Q8+S8+U8)</f>
        <v>167215375</v>
      </c>
      <c r="X8"/>
      <c r="Y8"/>
      <c r="Z8"/>
      <c r="AA8"/>
      <c r="AB8"/>
    </row>
    <row r="9" spans="1:28" s="65" customFormat="1" x14ac:dyDescent="0.2">
      <c r="A9" s="60">
        <v>13103</v>
      </c>
      <c r="B9" s="250" t="s">
        <v>698</v>
      </c>
      <c r="C9" s="169" t="s">
        <v>306</v>
      </c>
      <c r="D9" s="118">
        <v>424</v>
      </c>
      <c r="E9" s="98">
        <f>D9*$G$63</f>
        <v>24538152</v>
      </c>
      <c r="F9" s="93">
        <v>595</v>
      </c>
      <c r="G9" s="42">
        <f>F9*$G$64</f>
        <v>18214735</v>
      </c>
      <c r="H9" s="172">
        <v>213</v>
      </c>
      <c r="I9" s="98">
        <f>H9*$G$63</f>
        <v>12326949</v>
      </c>
      <c r="J9" s="99">
        <v>194</v>
      </c>
      <c r="K9" s="114">
        <f>J9*$G$64</f>
        <v>5938922</v>
      </c>
      <c r="L9" s="119"/>
      <c r="M9" s="98">
        <f>L9*$G$63</f>
        <v>0</v>
      </c>
      <c r="N9" s="94"/>
      <c r="O9" s="42">
        <f>N9*$G$64</f>
        <v>0</v>
      </c>
      <c r="P9" s="178"/>
      <c r="Q9" s="98">
        <f>P9*$G$63</f>
        <v>0</v>
      </c>
      <c r="R9" s="94"/>
      <c r="S9" s="114">
        <f>R9*$G$64</f>
        <v>0</v>
      </c>
      <c r="T9" s="46">
        <v>0</v>
      </c>
      <c r="U9" s="29">
        <v>0</v>
      </c>
      <c r="V9" s="45">
        <f t="shared" ref="V9:V59" si="0">D9+F9+H9+J9+L9+N9+P9+R9+T9</f>
        <v>1426</v>
      </c>
      <c r="W9" s="30">
        <f t="shared" ref="W9:W59" si="1">(E9+G9+I9+K9+M9+O9+Q9+S9+U9)</f>
        <v>61018758</v>
      </c>
      <c r="X9"/>
      <c r="Y9"/>
      <c r="Z9"/>
      <c r="AA9"/>
      <c r="AB9"/>
    </row>
    <row r="10" spans="1:28" s="65" customFormat="1" x14ac:dyDescent="0.2">
      <c r="A10" s="60">
        <v>13105</v>
      </c>
      <c r="B10" s="250" t="s">
        <v>708</v>
      </c>
      <c r="C10" s="169" t="s">
        <v>307</v>
      </c>
      <c r="D10" s="118">
        <v>681</v>
      </c>
      <c r="E10" s="98">
        <f t="shared" ref="E10:E59" si="2">D10*$G$63</f>
        <v>39411513</v>
      </c>
      <c r="F10" s="93">
        <v>751</v>
      </c>
      <c r="G10" s="42">
        <f t="shared" ref="G10:G59" si="3">F10*$G$64</f>
        <v>22990363</v>
      </c>
      <c r="H10" s="172">
        <v>308</v>
      </c>
      <c r="I10" s="98">
        <f t="shared" ref="I10:I59" si="4">H10*$G$63</f>
        <v>17824884</v>
      </c>
      <c r="J10" s="99">
        <v>316</v>
      </c>
      <c r="K10" s="114">
        <f t="shared" ref="K10:K59" si="5">J10*$G$64</f>
        <v>9673708</v>
      </c>
      <c r="L10" s="119"/>
      <c r="M10" s="98">
        <f t="shared" ref="M10:M59" si="6">L10*$G$63</f>
        <v>0</v>
      </c>
      <c r="N10" s="94"/>
      <c r="O10" s="42">
        <f t="shared" ref="O10:O59" si="7">N10*$G$64</f>
        <v>0</v>
      </c>
      <c r="P10" s="178">
        <v>40</v>
      </c>
      <c r="Q10" s="98">
        <f t="shared" ref="Q10:Q59" si="8">P10*$G$63</f>
        <v>2314920</v>
      </c>
      <c r="R10" s="94">
        <v>12</v>
      </c>
      <c r="S10" s="114">
        <f t="shared" ref="S10:S59" si="9">R10*$G$64</f>
        <v>367356</v>
      </c>
      <c r="T10" s="46">
        <v>0</v>
      </c>
      <c r="U10" s="29">
        <v>0</v>
      </c>
      <c r="V10" s="45">
        <f t="shared" si="0"/>
        <v>2108</v>
      </c>
      <c r="W10" s="30">
        <f t="shared" si="1"/>
        <v>92582744</v>
      </c>
      <c r="X10"/>
      <c r="Y10"/>
      <c r="Z10"/>
      <c r="AA10"/>
      <c r="AB10"/>
    </row>
    <row r="11" spans="1:28" s="65" customFormat="1" x14ac:dyDescent="0.2">
      <c r="A11" s="60">
        <v>13106</v>
      </c>
      <c r="B11" s="250" t="s">
        <v>713</v>
      </c>
      <c r="C11" s="169" t="s">
        <v>308</v>
      </c>
      <c r="D11" s="118">
        <v>269</v>
      </c>
      <c r="E11" s="98">
        <f t="shared" si="2"/>
        <v>15567837</v>
      </c>
      <c r="F11" s="93">
        <v>254</v>
      </c>
      <c r="G11" s="42">
        <f t="shared" si="3"/>
        <v>7775702</v>
      </c>
      <c r="H11" s="172">
        <v>215</v>
      </c>
      <c r="I11" s="98">
        <f t="shared" si="4"/>
        <v>12442695</v>
      </c>
      <c r="J11" s="99">
        <v>212</v>
      </c>
      <c r="K11" s="114">
        <f t="shared" si="5"/>
        <v>6489956</v>
      </c>
      <c r="L11" s="119"/>
      <c r="M11" s="98">
        <f t="shared" si="6"/>
        <v>0</v>
      </c>
      <c r="N11" s="94"/>
      <c r="O11" s="42">
        <f t="shared" si="7"/>
        <v>0</v>
      </c>
      <c r="P11" s="178">
        <v>90</v>
      </c>
      <c r="Q11" s="98">
        <f t="shared" si="8"/>
        <v>5208570</v>
      </c>
      <c r="R11" s="94">
        <v>16</v>
      </c>
      <c r="S11" s="114">
        <f t="shared" si="9"/>
        <v>489808</v>
      </c>
      <c r="T11" s="46">
        <v>0</v>
      </c>
      <c r="U11" s="29">
        <v>0</v>
      </c>
      <c r="V11" s="45">
        <f t="shared" si="0"/>
        <v>1056</v>
      </c>
      <c r="W11" s="30">
        <f t="shared" si="1"/>
        <v>47974568</v>
      </c>
      <c r="X11"/>
      <c r="Y11"/>
      <c r="Z11"/>
      <c r="AA11"/>
      <c r="AB11"/>
    </row>
    <row r="12" spans="1:28" s="65" customFormat="1" x14ac:dyDescent="0.2">
      <c r="A12" s="60">
        <v>13107</v>
      </c>
      <c r="B12" s="250" t="s">
        <v>711</v>
      </c>
      <c r="C12" s="169" t="s">
        <v>309</v>
      </c>
      <c r="D12" s="118">
        <v>519</v>
      </c>
      <c r="E12" s="98">
        <f t="shared" si="2"/>
        <v>30036087</v>
      </c>
      <c r="F12" s="93">
        <v>689</v>
      </c>
      <c r="G12" s="42">
        <f t="shared" si="3"/>
        <v>21092357</v>
      </c>
      <c r="H12" s="172">
        <v>233</v>
      </c>
      <c r="I12" s="98">
        <f t="shared" si="4"/>
        <v>13484409</v>
      </c>
      <c r="J12" s="99">
        <v>227</v>
      </c>
      <c r="K12" s="114">
        <f t="shared" si="5"/>
        <v>6949151</v>
      </c>
      <c r="L12" s="119"/>
      <c r="M12" s="98">
        <f t="shared" si="6"/>
        <v>0</v>
      </c>
      <c r="N12" s="94"/>
      <c r="O12" s="42">
        <f t="shared" si="7"/>
        <v>0</v>
      </c>
      <c r="P12" s="178">
        <v>133</v>
      </c>
      <c r="Q12" s="98">
        <f t="shared" si="8"/>
        <v>7697109</v>
      </c>
      <c r="R12" s="94">
        <v>48</v>
      </c>
      <c r="S12" s="114">
        <f t="shared" si="9"/>
        <v>1469424</v>
      </c>
      <c r="T12" s="46">
        <v>0</v>
      </c>
      <c r="U12" s="29">
        <v>0</v>
      </c>
      <c r="V12" s="45">
        <f t="shared" si="0"/>
        <v>1849</v>
      </c>
      <c r="W12" s="30">
        <f t="shared" si="1"/>
        <v>80728537</v>
      </c>
      <c r="X12"/>
      <c r="Y12"/>
      <c r="Z12"/>
      <c r="AA12"/>
      <c r="AB12"/>
    </row>
    <row r="13" spans="1:28" s="65" customFormat="1" x14ac:dyDescent="0.2">
      <c r="A13" s="60">
        <v>13108</v>
      </c>
      <c r="B13" s="250" t="s">
        <v>573</v>
      </c>
      <c r="C13" s="169" t="s">
        <v>310</v>
      </c>
      <c r="D13" s="118">
        <v>283</v>
      </c>
      <c r="E13" s="98">
        <f t="shared" si="2"/>
        <v>16378059</v>
      </c>
      <c r="F13" s="93">
        <v>616</v>
      </c>
      <c r="G13" s="42">
        <f t="shared" si="3"/>
        <v>18857608</v>
      </c>
      <c r="H13" s="172">
        <v>201</v>
      </c>
      <c r="I13" s="98">
        <f t="shared" si="4"/>
        <v>11632473</v>
      </c>
      <c r="J13" s="99">
        <v>252</v>
      </c>
      <c r="K13" s="114">
        <f t="shared" si="5"/>
        <v>7714476</v>
      </c>
      <c r="L13" s="119"/>
      <c r="M13" s="98">
        <f t="shared" si="6"/>
        <v>0</v>
      </c>
      <c r="N13" s="94"/>
      <c r="O13" s="42">
        <f t="shared" si="7"/>
        <v>0</v>
      </c>
      <c r="P13" s="178"/>
      <c r="Q13" s="98">
        <f t="shared" si="8"/>
        <v>0</v>
      </c>
      <c r="R13" s="94"/>
      <c r="S13" s="114">
        <f t="shared" si="9"/>
        <v>0</v>
      </c>
      <c r="T13" s="46">
        <v>3</v>
      </c>
      <c r="U13" s="29">
        <v>22596</v>
      </c>
      <c r="V13" s="45">
        <f t="shared" si="0"/>
        <v>1355</v>
      </c>
      <c r="W13" s="30">
        <f t="shared" si="1"/>
        <v>54605212</v>
      </c>
      <c r="X13"/>
      <c r="Y13"/>
      <c r="Z13"/>
      <c r="AA13"/>
      <c r="AB13"/>
    </row>
    <row r="14" spans="1:28" s="65" customFormat="1" x14ac:dyDescent="0.2">
      <c r="A14" s="60">
        <v>13109</v>
      </c>
      <c r="B14" s="250" t="s">
        <v>701</v>
      </c>
      <c r="C14" s="169" t="s">
        <v>311</v>
      </c>
      <c r="D14" s="118">
        <v>796</v>
      </c>
      <c r="E14" s="98">
        <f t="shared" si="2"/>
        <v>46066908</v>
      </c>
      <c r="F14" s="93">
        <v>1267</v>
      </c>
      <c r="G14" s="42">
        <f t="shared" si="3"/>
        <v>38786671</v>
      </c>
      <c r="H14" s="172">
        <v>225</v>
      </c>
      <c r="I14" s="98">
        <f t="shared" si="4"/>
        <v>13021425</v>
      </c>
      <c r="J14" s="99">
        <v>318</v>
      </c>
      <c r="K14" s="114">
        <f t="shared" si="5"/>
        <v>9734934</v>
      </c>
      <c r="L14" s="119"/>
      <c r="M14" s="98">
        <f t="shared" si="6"/>
        <v>0</v>
      </c>
      <c r="N14" s="94"/>
      <c r="O14" s="42">
        <f t="shared" si="7"/>
        <v>0</v>
      </c>
      <c r="P14" s="178">
        <v>434</v>
      </c>
      <c r="Q14" s="98">
        <f t="shared" si="8"/>
        <v>25116882</v>
      </c>
      <c r="R14" s="94">
        <v>143</v>
      </c>
      <c r="S14" s="114">
        <f t="shared" si="9"/>
        <v>4377659</v>
      </c>
      <c r="T14" s="46">
        <v>1</v>
      </c>
      <c r="U14" s="29">
        <v>34792</v>
      </c>
      <c r="V14" s="45">
        <f t="shared" si="0"/>
        <v>3184</v>
      </c>
      <c r="W14" s="30">
        <f t="shared" si="1"/>
        <v>137139271</v>
      </c>
      <c r="X14"/>
      <c r="Y14"/>
      <c r="Z14"/>
      <c r="AA14"/>
      <c r="AB14"/>
    </row>
    <row r="15" spans="1:28" s="65" customFormat="1" x14ac:dyDescent="0.2">
      <c r="A15" s="60">
        <v>13110</v>
      </c>
      <c r="B15" s="250" t="s">
        <v>686</v>
      </c>
      <c r="C15" s="169" t="s">
        <v>312</v>
      </c>
      <c r="D15" s="118"/>
      <c r="E15" s="98">
        <f t="shared" si="2"/>
        <v>0</v>
      </c>
      <c r="F15" s="93"/>
      <c r="G15" s="42">
        <f t="shared" si="3"/>
        <v>0</v>
      </c>
      <c r="H15" s="172">
        <v>133</v>
      </c>
      <c r="I15" s="98">
        <f t="shared" si="4"/>
        <v>7697109</v>
      </c>
      <c r="J15" s="99">
        <v>185</v>
      </c>
      <c r="K15" s="114">
        <f t="shared" si="5"/>
        <v>5663405</v>
      </c>
      <c r="L15" s="119"/>
      <c r="M15" s="98">
        <f t="shared" si="6"/>
        <v>0</v>
      </c>
      <c r="N15" s="94"/>
      <c r="O15" s="42">
        <f t="shared" si="7"/>
        <v>0</v>
      </c>
      <c r="P15" s="178"/>
      <c r="Q15" s="98">
        <f t="shared" si="8"/>
        <v>0</v>
      </c>
      <c r="R15" s="94"/>
      <c r="S15" s="114">
        <f t="shared" si="9"/>
        <v>0</v>
      </c>
      <c r="T15" s="46">
        <v>0</v>
      </c>
      <c r="U15" s="29">
        <v>0</v>
      </c>
      <c r="V15" s="45">
        <f t="shared" si="0"/>
        <v>318</v>
      </c>
      <c r="W15" s="30">
        <f t="shared" si="1"/>
        <v>13360514</v>
      </c>
      <c r="X15"/>
      <c r="Y15"/>
      <c r="Z15"/>
      <c r="AA15"/>
      <c r="AB15"/>
    </row>
    <row r="16" spans="1:28" s="65" customFormat="1" x14ac:dyDescent="0.2">
      <c r="A16" s="60">
        <v>13111</v>
      </c>
      <c r="B16" s="250" t="s">
        <v>710</v>
      </c>
      <c r="C16" s="169" t="s">
        <v>313</v>
      </c>
      <c r="D16" s="224"/>
      <c r="E16" s="216">
        <f t="shared" si="2"/>
        <v>0</v>
      </c>
      <c r="F16" s="218"/>
      <c r="G16" s="217">
        <f t="shared" si="3"/>
        <v>0</v>
      </c>
      <c r="H16" s="172">
        <v>519</v>
      </c>
      <c r="I16" s="98">
        <f t="shared" si="4"/>
        <v>30036087</v>
      </c>
      <c r="J16" s="99">
        <v>425</v>
      </c>
      <c r="K16" s="114">
        <f t="shared" si="5"/>
        <v>13010525</v>
      </c>
      <c r="L16" s="119"/>
      <c r="M16" s="98">
        <f t="shared" si="6"/>
        <v>0</v>
      </c>
      <c r="N16" s="94"/>
      <c r="O16" s="42">
        <f t="shared" si="7"/>
        <v>0</v>
      </c>
      <c r="P16" s="225"/>
      <c r="Q16" s="216">
        <f t="shared" si="8"/>
        <v>0</v>
      </c>
      <c r="R16" s="221"/>
      <c r="S16" s="226">
        <f t="shared" si="9"/>
        <v>0</v>
      </c>
      <c r="T16" s="46">
        <v>8</v>
      </c>
      <c r="U16" s="29">
        <v>462984</v>
      </c>
      <c r="V16" s="45">
        <f t="shared" si="0"/>
        <v>952</v>
      </c>
      <c r="W16" s="30">
        <f t="shared" si="1"/>
        <v>43509596</v>
      </c>
      <c r="X16"/>
      <c r="Y16"/>
      <c r="Z16"/>
      <c r="AA16"/>
      <c r="AB16"/>
    </row>
    <row r="17" spans="1:28" s="65" customFormat="1" x14ac:dyDescent="0.2">
      <c r="A17" s="60">
        <v>13113</v>
      </c>
      <c r="B17" s="250" t="s">
        <v>689</v>
      </c>
      <c r="C17" s="169" t="s">
        <v>314</v>
      </c>
      <c r="D17" s="118">
        <v>426</v>
      </c>
      <c r="E17" s="98">
        <f t="shared" si="2"/>
        <v>24653898</v>
      </c>
      <c r="F17" s="93">
        <v>479</v>
      </c>
      <c r="G17" s="42">
        <f t="shared" si="3"/>
        <v>14663627</v>
      </c>
      <c r="H17" s="172">
        <v>420</v>
      </c>
      <c r="I17" s="98">
        <f t="shared" si="4"/>
        <v>24306660</v>
      </c>
      <c r="J17" s="99">
        <v>324</v>
      </c>
      <c r="K17" s="114">
        <f t="shared" si="5"/>
        <v>9918612</v>
      </c>
      <c r="L17" s="119"/>
      <c r="M17" s="98">
        <f t="shared" si="6"/>
        <v>0</v>
      </c>
      <c r="N17" s="94"/>
      <c r="O17" s="42">
        <f t="shared" si="7"/>
        <v>0</v>
      </c>
      <c r="P17" s="172">
        <v>248</v>
      </c>
      <c r="Q17" s="98">
        <f t="shared" si="8"/>
        <v>14352504</v>
      </c>
      <c r="R17" s="99">
        <v>10</v>
      </c>
      <c r="S17" s="114">
        <f t="shared" si="9"/>
        <v>306130</v>
      </c>
      <c r="T17" s="46">
        <v>29</v>
      </c>
      <c r="U17" s="29">
        <v>863649</v>
      </c>
      <c r="V17" s="45">
        <f t="shared" si="0"/>
        <v>1936</v>
      </c>
      <c r="W17" s="30">
        <f t="shared" si="1"/>
        <v>89065080</v>
      </c>
      <c r="X17"/>
      <c r="Y17"/>
      <c r="Z17"/>
      <c r="AA17"/>
      <c r="AB17"/>
    </row>
    <row r="18" spans="1:28" s="65" customFormat="1" x14ac:dyDescent="0.2">
      <c r="A18" s="60">
        <v>13114</v>
      </c>
      <c r="B18" s="250" t="s">
        <v>706</v>
      </c>
      <c r="C18" s="169" t="s">
        <v>315</v>
      </c>
      <c r="D18" s="118">
        <v>592</v>
      </c>
      <c r="E18" s="98">
        <f t="shared" si="2"/>
        <v>34260816</v>
      </c>
      <c r="F18" s="93">
        <v>499</v>
      </c>
      <c r="G18" s="42">
        <f t="shared" si="3"/>
        <v>15275887</v>
      </c>
      <c r="H18" s="172">
        <v>448</v>
      </c>
      <c r="I18" s="98">
        <f t="shared" si="4"/>
        <v>25927104</v>
      </c>
      <c r="J18" s="99">
        <v>328</v>
      </c>
      <c r="K18" s="114">
        <f t="shared" si="5"/>
        <v>10041064</v>
      </c>
      <c r="L18" s="97">
        <v>6</v>
      </c>
      <c r="M18" s="98">
        <f t="shared" si="6"/>
        <v>347238</v>
      </c>
      <c r="N18" s="99">
        <v>3</v>
      </c>
      <c r="O18" s="42">
        <f t="shared" si="7"/>
        <v>91839</v>
      </c>
      <c r="P18" s="178">
        <v>218</v>
      </c>
      <c r="Q18" s="98">
        <f t="shared" si="8"/>
        <v>12616314</v>
      </c>
      <c r="R18" s="94">
        <v>63</v>
      </c>
      <c r="S18" s="114">
        <f t="shared" si="9"/>
        <v>1928619</v>
      </c>
      <c r="T18" s="46">
        <v>1</v>
      </c>
      <c r="U18" s="29">
        <v>35421</v>
      </c>
      <c r="V18" s="45">
        <f t="shared" si="0"/>
        <v>2158</v>
      </c>
      <c r="W18" s="30">
        <f t="shared" si="1"/>
        <v>100524302</v>
      </c>
      <c r="X18"/>
      <c r="Y18"/>
      <c r="Z18"/>
      <c r="AA18"/>
      <c r="AB18"/>
    </row>
    <row r="19" spans="1:28" s="65" customFormat="1" x14ac:dyDescent="0.2">
      <c r="A19" s="60">
        <v>13127</v>
      </c>
      <c r="B19" s="250" t="s">
        <v>699</v>
      </c>
      <c r="C19" s="169" t="s">
        <v>316</v>
      </c>
      <c r="D19" s="118">
        <v>670</v>
      </c>
      <c r="E19" s="98">
        <f t="shared" si="2"/>
        <v>38774910</v>
      </c>
      <c r="F19" s="93">
        <v>600</v>
      </c>
      <c r="G19" s="42">
        <f t="shared" si="3"/>
        <v>18367800</v>
      </c>
      <c r="H19" s="172">
        <v>340</v>
      </c>
      <c r="I19" s="98">
        <f t="shared" si="4"/>
        <v>19676820</v>
      </c>
      <c r="J19" s="99">
        <v>340</v>
      </c>
      <c r="K19" s="114">
        <f t="shared" si="5"/>
        <v>10408420</v>
      </c>
      <c r="L19" s="119"/>
      <c r="M19" s="98">
        <f t="shared" si="6"/>
        <v>0</v>
      </c>
      <c r="N19" s="94"/>
      <c r="O19" s="42">
        <f t="shared" si="7"/>
        <v>0</v>
      </c>
      <c r="P19" s="172">
        <v>190</v>
      </c>
      <c r="Q19" s="98">
        <f t="shared" si="8"/>
        <v>10995870</v>
      </c>
      <c r="R19" s="99">
        <v>58</v>
      </c>
      <c r="S19" s="114">
        <f t="shared" si="9"/>
        <v>1775554</v>
      </c>
      <c r="T19" s="46">
        <v>0</v>
      </c>
      <c r="U19" s="29">
        <v>0</v>
      </c>
      <c r="V19" s="45">
        <f t="shared" si="0"/>
        <v>2198</v>
      </c>
      <c r="W19" s="30">
        <f t="shared" si="1"/>
        <v>99999374</v>
      </c>
      <c r="X19"/>
      <c r="Y19"/>
      <c r="Z19"/>
      <c r="AA19"/>
      <c r="AB19"/>
    </row>
    <row r="20" spans="1:28" s="65" customFormat="1" x14ac:dyDescent="0.2">
      <c r="A20" s="60">
        <v>13128</v>
      </c>
      <c r="B20" s="250" t="s">
        <v>687</v>
      </c>
      <c r="C20" s="169" t="s">
        <v>317</v>
      </c>
      <c r="D20" s="118">
        <v>1290</v>
      </c>
      <c r="E20" s="98">
        <f t="shared" si="2"/>
        <v>74656170</v>
      </c>
      <c r="F20" s="93">
        <v>819</v>
      </c>
      <c r="G20" s="42">
        <f t="shared" si="3"/>
        <v>25072047</v>
      </c>
      <c r="H20" s="172">
        <v>988</v>
      </c>
      <c r="I20" s="98">
        <f t="shared" si="4"/>
        <v>57178524</v>
      </c>
      <c r="J20" s="99">
        <v>674</v>
      </c>
      <c r="K20" s="114">
        <f t="shared" si="5"/>
        <v>20633162</v>
      </c>
      <c r="L20" s="119"/>
      <c r="M20" s="98">
        <f t="shared" si="6"/>
        <v>0</v>
      </c>
      <c r="N20" s="94"/>
      <c r="O20" s="42">
        <f t="shared" si="7"/>
        <v>0</v>
      </c>
      <c r="P20" s="172">
        <v>394</v>
      </c>
      <c r="Q20" s="98">
        <f t="shared" si="8"/>
        <v>22801962</v>
      </c>
      <c r="R20" s="99">
        <v>16</v>
      </c>
      <c r="S20" s="114">
        <f t="shared" si="9"/>
        <v>489808</v>
      </c>
      <c r="T20" s="46">
        <v>4</v>
      </c>
      <c r="U20" s="29">
        <v>89808</v>
      </c>
      <c r="V20" s="45">
        <f t="shared" si="0"/>
        <v>4185</v>
      </c>
      <c r="W20" s="30">
        <f t="shared" si="1"/>
        <v>200921481</v>
      </c>
      <c r="X20"/>
      <c r="Y20"/>
      <c r="Z20"/>
      <c r="AA20"/>
      <c r="AB20"/>
    </row>
    <row r="21" spans="1:28" s="65" customFormat="1" x14ac:dyDescent="0.2">
      <c r="A21" s="60">
        <v>13131</v>
      </c>
      <c r="B21" s="250" t="s">
        <v>552</v>
      </c>
      <c r="C21" s="169" t="s">
        <v>318</v>
      </c>
      <c r="D21" s="118">
        <v>470</v>
      </c>
      <c r="E21" s="98">
        <f t="shared" si="2"/>
        <v>27200310</v>
      </c>
      <c r="F21" s="93">
        <v>405</v>
      </c>
      <c r="G21" s="42">
        <f t="shared" si="3"/>
        <v>12398265</v>
      </c>
      <c r="H21" s="172">
        <v>301</v>
      </c>
      <c r="I21" s="98">
        <f t="shared" si="4"/>
        <v>17419773</v>
      </c>
      <c r="J21" s="99">
        <v>319</v>
      </c>
      <c r="K21" s="114">
        <f t="shared" si="5"/>
        <v>9765547</v>
      </c>
      <c r="L21" s="119"/>
      <c r="M21" s="98">
        <f t="shared" si="6"/>
        <v>0</v>
      </c>
      <c r="N21" s="94"/>
      <c r="O21" s="42">
        <f t="shared" si="7"/>
        <v>0</v>
      </c>
      <c r="P21" s="178">
        <v>71</v>
      </c>
      <c r="Q21" s="98">
        <f t="shared" si="8"/>
        <v>4108983</v>
      </c>
      <c r="R21" s="94">
        <v>27</v>
      </c>
      <c r="S21" s="114">
        <f t="shared" si="9"/>
        <v>826551</v>
      </c>
      <c r="T21" s="46">
        <v>0</v>
      </c>
      <c r="U21" s="29">
        <v>0</v>
      </c>
      <c r="V21" s="45">
        <f t="shared" si="0"/>
        <v>1593</v>
      </c>
      <c r="W21" s="30">
        <f t="shared" si="1"/>
        <v>71719429</v>
      </c>
      <c r="X21"/>
      <c r="Y21"/>
      <c r="Z21"/>
      <c r="AA21"/>
      <c r="AB21"/>
    </row>
    <row r="22" spans="1:28" s="65" customFormat="1" x14ac:dyDescent="0.2">
      <c r="A22" s="60">
        <v>13132</v>
      </c>
      <c r="B22" s="250" t="s">
        <v>688</v>
      </c>
      <c r="C22" s="169" t="s">
        <v>319</v>
      </c>
      <c r="D22" s="118">
        <v>266</v>
      </c>
      <c r="E22" s="98">
        <f t="shared" si="2"/>
        <v>15394218</v>
      </c>
      <c r="F22" s="93">
        <v>293</v>
      </c>
      <c r="G22" s="42">
        <f t="shared" si="3"/>
        <v>8969609</v>
      </c>
      <c r="H22" s="172">
        <v>87</v>
      </c>
      <c r="I22" s="98">
        <f t="shared" si="4"/>
        <v>5034951</v>
      </c>
      <c r="J22" s="99">
        <v>120</v>
      </c>
      <c r="K22" s="114">
        <f t="shared" si="5"/>
        <v>3673560</v>
      </c>
      <c r="L22" s="119"/>
      <c r="M22" s="98">
        <f t="shared" si="6"/>
        <v>0</v>
      </c>
      <c r="N22" s="94"/>
      <c r="O22" s="42">
        <f t="shared" si="7"/>
        <v>0</v>
      </c>
      <c r="P22" s="178">
        <v>128</v>
      </c>
      <c r="Q22" s="98">
        <f t="shared" si="8"/>
        <v>7407744</v>
      </c>
      <c r="R22" s="94">
        <v>46</v>
      </c>
      <c r="S22" s="114">
        <f t="shared" si="9"/>
        <v>1408198</v>
      </c>
      <c r="T22" s="46">
        <v>2</v>
      </c>
      <c r="U22" s="29">
        <v>15064</v>
      </c>
      <c r="V22" s="45">
        <f t="shared" si="0"/>
        <v>942</v>
      </c>
      <c r="W22" s="30">
        <f t="shared" si="1"/>
        <v>41903344</v>
      </c>
      <c r="X22"/>
      <c r="Y22"/>
      <c r="Z22"/>
      <c r="AA22"/>
      <c r="AB22"/>
    </row>
    <row r="23" spans="1:28" s="65" customFormat="1" x14ac:dyDescent="0.2">
      <c r="A23" s="60">
        <v>13151</v>
      </c>
      <c r="B23" s="250" t="s">
        <v>705</v>
      </c>
      <c r="C23" s="169" t="s">
        <v>320</v>
      </c>
      <c r="D23" s="118">
        <v>423</v>
      </c>
      <c r="E23" s="98">
        <f t="shared" si="2"/>
        <v>24480279</v>
      </c>
      <c r="F23" s="93">
        <v>197</v>
      </c>
      <c r="G23" s="42">
        <f t="shared" si="3"/>
        <v>6030761</v>
      </c>
      <c r="H23" s="172">
        <v>340</v>
      </c>
      <c r="I23" s="98">
        <f t="shared" si="4"/>
        <v>19676820</v>
      </c>
      <c r="J23" s="99">
        <v>380</v>
      </c>
      <c r="K23" s="114">
        <f t="shared" si="5"/>
        <v>11632940</v>
      </c>
      <c r="L23" s="119"/>
      <c r="M23" s="98">
        <f t="shared" si="6"/>
        <v>0</v>
      </c>
      <c r="N23" s="94"/>
      <c r="O23" s="42">
        <f t="shared" si="7"/>
        <v>0</v>
      </c>
      <c r="P23" s="178">
        <v>170</v>
      </c>
      <c r="Q23" s="98">
        <f t="shared" si="8"/>
        <v>9838410</v>
      </c>
      <c r="R23" s="94">
        <v>22</v>
      </c>
      <c r="S23" s="114">
        <f t="shared" si="9"/>
        <v>673486</v>
      </c>
      <c r="T23" s="46">
        <v>4</v>
      </c>
      <c r="U23" s="29">
        <v>114424</v>
      </c>
      <c r="V23" s="45">
        <f t="shared" si="0"/>
        <v>1536</v>
      </c>
      <c r="W23" s="30">
        <f t="shared" si="1"/>
        <v>72447120</v>
      </c>
      <c r="X23"/>
      <c r="Y23"/>
      <c r="Z23"/>
      <c r="AA23"/>
      <c r="AB23"/>
    </row>
    <row r="24" spans="1:28" s="65" customFormat="1" x14ac:dyDescent="0.2">
      <c r="A24" s="60">
        <v>13152</v>
      </c>
      <c r="B24" s="250" t="s">
        <v>709</v>
      </c>
      <c r="C24" s="169" t="s">
        <v>321</v>
      </c>
      <c r="D24" s="118">
        <v>615</v>
      </c>
      <c r="E24" s="98">
        <f t="shared" si="2"/>
        <v>35591895</v>
      </c>
      <c r="F24" s="93">
        <v>633</v>
      </c>
      <c r="G24" s="42">
        <f t="shared" si="3"/>
        <v>19378029</v>
      </c>
      <c r="H24" s="172">
        <v>341</v>
      </c>
      <c r="I24" s="98">
        <f t="shared" si="4"/>
        <v>19734693</v>
      </c>
      <c r="J24" s="99">
        <v>398</v>
      </c>
      <c r="K24" s="114">
        <f t="shared" si="5"/>
        <v>12183974</v>
      </c>
      <c r="L24" s="119"/>
      <c r="M24" s="98">
        <f t="shared" si="6"/>
        <v>0</v>
      </c>
      <c r="N24" s="94"/>
      <c r="O24" s="42">
        <f t="shared" si="7"/>
        <v>0</v>
      </c>
      <c r="P24" s="178"/>
      <c r="Q24" s="98">
        <f t="shared" si="8"/>
        <v>0</v>
      </c>
      <c r="R24" s="94"/>
      <c r="S24" s="114">
        <f t="shared" si="9"/>
        <v>0</v>
      </c>
      <c r="T24" s="46">
        <v>0</v>
      </c>
      <c r="U24" s="29">
        <v>0</v>
      </c>
      <c r="V24" s="45">
        <f t="shared" si="0"/>
        <v>1987</v>
      </c>
      <c r="W24" s="30">
        <f t="shared" si="1"/>
        <v>86888591</v>
      </c>
      <c r="X24"/>
      <c r="Y24"/>
      <c r="Z24"/>
      <c r="AA24"/>
      <c r="AB24"/>
    </row>
    <row r="25" spans="1:28" s="65" customFormat="1" x14ac:dyDescent="0.2">
      <c r="A25" s="60">
        <v>13153</v>
      </c>
      <c r="B25" s="250" t="s">
        <v>690</v>
      </c>
      <c r="C25" s="169" t="s">
        <v>322</v>
      </c>
      <c r="D25" s="118">
        <v>528</v>
      </c>
      <c r="E25" s="98">
        <f t="shared" si="2"/>
        <v>30556944</v>
      </c>
      <c r="F25" s="93">
        <v>352</v>
      </c>
      <c r="G25" s="42">
        <f t="shared" si="3"/>
        <v>10775776</v>
      </c>
      <c r="H25" s="172">
        <v>324</v>
      </c>
      <c r="I25" s="98">
        <f t="shared" si="4"/>
        <v>18750852</v>
      </c>
      <c r="J25" s="99">
        <v>229</v>
      </c>
      <c r="K25" s="114">
        <f t="shared" si="5"/>
        <v>7010377</v>
      </c>
      <c r="L25" s="119"/>
      <c r="M25" s="98">
        <f t="shared" si="6"/>
        <v>0</v>
      </c>
      <c r="N25" s="94"/>
      <c r="O25" s="42">
        <f t="shared" si="7"/>
        <v>0</v>
      </c>
      <c r="P25" s="178"/>
      <c r="Q25" s="98">
        <f t="shared" si="8"/>
        <v>0</v>
      </c>
      <c r="R25" s="94"/>
      <c r="S25" s="114">
        <f t="shared" si="9"/>
        <v>0</v>
      </c>
      <c r="T25" s="46">
        <v>0</v>
      </c>
      <c r="U25" s="29">
        <v>0</v>
      </c>
      <c r="V25" s="45">
        <f t="shared" si="0"/>
        <v>1433</v>
      </c>
      <c r="W25" s="30">
        <f t="shared" si="1"/>
        <v>67093949</v>
      </c>
      <c r="X25"/>
      <c r="Y25"/>
      <c r="Z25"/>
      <c r="AA25"/>
      <c r="AB25"/>
    </row>
    <row r="26" spans="1:28" s="65" customFormat="1" x14ac:dyDescent="0.2">
      <c r="A26" s="60">
        <v>13154</v>
      </c>
      <c r="B26" s="250" t="s">
        <v>700</v>
      </c>
      <c r="C26" s="169" t="s">
        <v>323</v>
      </c>
      <c r="D26" s="118">
        <v>558</v>
      </c>
      <c r="E26" s="98">
        <f t="shared" si="2"/>
        <v>32293134</v>
      </c>
      <c r="F26" s="93">
        <v>390</v>
      </c>
      <c r="G26" s="42">
        <f t="shared" si="3"/>
        <v>11939070</v>
      </c>
      <c r="H26" s="172">
        <v>556</v>
      </c>
      <c r="I26" s="98">
        <f t="shared" si="4"/>
        <v>32177388</v>
      </c>
      <c r="J26" s="99">
        <v>346</v>
      </c>
      <c r="K26" s="114">
        <f t="shared" si="5"/>
        <v>10592098</v>
      </c>
      <c r="L26" s="119"/>
      <c r="M26" s="98">
        <f t="shared" si="6"/>
        <v>0</v>
      </c>
      <c r="N26" s="94"/>
      <c r="O26" s="42">
        <f t="shared" si="7"/>
        <v>0</v>
      </c>
      <c r="P26" s="178">
        <v>95</v>
      </c>
      <c r="Q26" s="98">
        <f t="shared" si="8"/>
        <v>5497935</v>
      </c>
      <c r="R26" s="94">
        <v>35</v>
      </c>
      <c r="S26" s="114">
        <f t="shared" si="9"/>
        <v>1071455</v>
      </c>
      <c r="T26" s="46">
        <v>0</v>
      </c>
      <c r="U26" s="29">
        <v>0</v>
      </c>
      <c r="V26" s="45">
        <f t="shared" si="0"/>
        <v>1980</v>
      </c>
      <c r="W26" s="30">
        <f t="shared" si="1"/>
        <v>93571080</v>
      </c>
      <c r="X26"/>
      <c r="Y26"/>
      <c r="Z26"/>
      <c r="AA26"/>
      <c r="AB26"/>
    </row>
    <row r="27" spans="1:28" s="65" customFormat="1" x14ac:dyDescent="0.2">
      <c r="A27" s="60">
        <v>13155</v>
      </c>
      <c r="B27" s="250" t="s">
        <v>703</v>
      </c>
      <c r="C27" s="169" t="s">
        <v>324</v>
      </c>
      <c r="D27" s="224"/>
      <c r="E27" s="216">
        <f t="shared" si="2"/>
        <v>0</v>
      </c>
      <c r="F27" s="218"/>
      <c r="G27" s="217">
        <f t="shared" si="3"/>
        <v>0</v>
      </c>
      <c r="H27" s="172">
        <v>312</v>
      </c>
      <c r="I27" s="98">
        <f t="shared" si="4"/>
        <v>18056376</v>
      </c>
      <c r="J27" s="99">
        <v>318</v>
      </c>
      <c r="K27" s="114">
        <f t="shared" si="5"/>
        <v>9734934</v>
      </c>
      <c r="L27" s="119"/>
      <c r="M27" s="98">
        <f t="shared" si="6"/>
        <v>0</v>
      </c>
      <c r="N27" s="94"/>
      <c r="O27" s="42">
        <f t="shared" si="7"/>
        <v>0</v>
      </c>
      <c r="P27" s="225"/>
      <c r="Q27" s="216">
        <f t="shared" si="8"/>
        <v>0</v>
      </c>
      <c r="R27" s="221"/>
      <c r="S27" s="226">
        <f t="shared" si="9"/>
        <v>0</v>
      </c>
      <c r="T27" s="46">
        <v>0</v>
      </c>
      <c r="U27" s="29">
        <v>0</v>
      </c>
      <c r="V27" s="45">
        <f t="shared" si="0"/>
        <v>630</v>
      </c>
      <c r="W27" s="30">
        <f t="shared" si="1"/>
        <v>27791310</v>
      </c>
      <c r="X27"/>
      <c r="Y27"/>
      <c r="Z27"/>
      <c r="AA27"/>
      <c r="AB27"/>
    </row>
    <row r="28" spans="1:28" s="65" customFormat="1" x14ac:dyDescent="0.2">
      <c r="A28" s="60">
        <v>13156</v>
      </c>
      <c r="B28" s="250" t="s">
        <v>681</v>
      </c>
      <c r="C28" s="169" t="s">
        <v>325</v>
      </c>
      <c r="D28" s="224"/>
      <c r="E28" s="216">
        <f t="shared" si="2"/>
        <v>0</v>
      </c>
      <c r="F28" s="218"/>
      <c r="G28" s="217">
        <f t="shared" si="3"/>
        <v>0</v>
      </c>
      <c r="H28" s="172">
        <v>309</v>
      </c>
      <c r="I28" s="98">
        <f t="shared" si="4"/>
        <v>17882757</v>
      </c>
      <c r="J28" s="99">
        <v>335</v>
      </c>
      <c r="K28" s="114">
        <f t="shared" si="5"/>
        <v>10255355</v>
      </c>
      <c r="L28" s="119"/>
      <c r="M28" s="98">
        <f t="shared" si="6"/>
        <v>0</v>
      </c>
      <c r="N28" s="94"/>
      <c r="O28" s="42">
        <f t="shared" si="7"/>
        <v>0</v>
      </c>
      <c r="P28" s="227"/>
      <c r="Q28" s="216">
        <f t="shared" si="8"/>
        <v>0</v>
      </c>
      <c r="R28" s="215"/>
      <c r="S28" s="226">
        <f t="shared" si="9"/>
        <v>0</v>
      </c>
      <c r="T28" s="46">
        <v>0</v>
      </c>
      <c r="U28" s="29">
        <v>0</v>
      </c>
      <c r="V28" s="45">
        <f t="shared" si="0"/>
        <v>644</v>
      </c>
      <c r="W28" s="30">
        <f t="shared" si="1"/>
        <v>28138112</v>
      </c>
      <c r="X28"/>
      <c r="Y28"/>
      <c r="Z28"/>
      <c r="AA28"/>
      <c r="AB28"/>
    </row>
    <row r="29" spans="1:28" s="65" customFormat="1" x14ac:dyDescent="0.2">
      <c r="A29" s="60">
        <v>13157</v>
      </c>
      <c r="B29" s="250" t="s">
        <v>683</v>
      </c>
      <c r="C29" s="169" t="s">
        <v>326</v>
      </c>
      <c r="D29" s="118">
        <v>830</v>
      </c>
      <c r="E29" s="98">
        <f t="shared" si="2"/>
        <v>48034590</v>
      </c>
      <c r="F29" s="93">
        <v>678</v>
      </c>
      <c r="G29" s="42">
        <f t="shared" si="3"/>
        <v>20755614</v>
      </c>
      <c r="H29" s="173"/>
      <c r="I29" s="98">
        <f t="shared" si="4"/>
        <v>0</v>
      </c>
      <c r="J29" s="147"/>
      <c r="K29" s="114">
        <f t="shared" si="5"/>
        <v>0</v>
      </c>
      <c r="L29" s="119"/>
      <c r="M29" s="98">
        <f t="shared" si="6"/>
        <v>0</v>
      </c>
      <c r="N29" s="94"/>
      <c r="O29" s="42">
        <f t="shared" si="7"/>
        <v>0</v>
      </c>
      <c r="P29" s="172">
        <v>126</v>
      </c>
      <c r="Q29" s="98">
        <f t="shared" si="8"/>
        <v>7291998</v>
      </c>
      <c r="R29" s="99">
        <v>23</v>
      </c>
      <c r="S29" s="114">
        <f t="shared" si="9"/>
        <v>704099</v>
      </c>
      <c r="T29" s="46">
        <v>0</v>
      </c>
      <c r="U29" s="29">
        <v>0</v>
      </c>
      <c r="V29" s="45">
        <f t="shared" si="0"/>
        <v>1657</v>
      </c>
      <c r="W29" s="30">
        <f t="shared" si="1"/>
        <v>76786301</v>
      </c>
      <c r="X29"/>
      <c r="Y29"/>
      <c r="Z29"/>
      <c r="AA29"/>
      <c r="AB29"/>
    </row>
    <row r="30" spans="1:28" s="65" customFormat="1" x14ac:dyDescent="0.2">
      <c r="A30" s="60">
        <v>13158</v>
      </c>
      <c r="B30" s="250" t="s">
        <v>684</v>
      </c>
      <c r="C30" s="169" t="s">
        <v>327</v>
      </c>
      <c r="D30" s="118">
        <v>490</v>
      </c>
      <c r="E30" s="98">
        <f t="shared" si="2"/>
        <v>28357770</v>
      </c>
      <c r="F30" s="93">
        <v>351</v>
      </c>
      <c r="G30" s="42">
        <f t="shared" si="3"/>
        <v>10745163</v>
      </c>
      <c r="H30" s="172">
        <v>239</v>
      </c>
      <c r="I30" s="98">
        <f t="shared" si="4"/>
        <v>13831647</v>
      </c>
      <c r="J30" s="99">
        <v>207</v>
      </c>
      <c r="K30" s="114">
        <f t="shared" si="5"/>
        <v>6336891</v>
      </c>
      <c r="L30" s="119"/>
      <c r="M30" s="98">
        <f t="shared" si="6"/>
        <v>0</v>
      </c>
      <c r="N30" s="94"/>
      <c r="O30" s="42">
        <f t="shared" si="7"/>
        <v>0</v>
      </c>
      <c r="P30" s="178">
        <v>79</v>
      </c>
      <c r="Q30" s="98">
        <f t="shared" si="8"/>
        <v>4571967</v>
      </c>
      <c r="R30" s="94">
        <v>22</v>
      </c>
      <c r="S30" s="114">
        <f t="shared" si="9"/>
        <v>673486</v>
      </c>
      <c r="T30" s="46">
        <v>0</v>
      </c>
      <c r="U30" s="29">
        <v>0</v>
      </c>
      <c r="V30" s="45">
        <f t="shared" si="0"/>
        <v>1388</v>
      </c>
      <c r="W30" s="30">
        <f t="shared" si="1"/>
        <v>64516924</v>
      </c>
      <c r="X30"/>
      <c r="Y30"/>
      <c r="Z30"/>
      <c r="AA30"/>
      <c r="AB30"/>
    </row>
    <row r="31" spans="1:28" s="65" customFormat="1" x14ac:dyDescent="0.2">
      <c r="A31" s="60">
        <v>13159</v>
      </c>
      <c r="B31" s="250" t="s">
        <v>712</v>
      </c>
      <c r="C31" s="169" t="s">
        <v>328</v>
      </c>
      <c r="D31" s="118">
        <v>692</v>
      </c>
      <c r="E31" s="98">
        <f t="shared" si="2"/>
        <v>40048116</v>
      </c>
      <c r="F31" s="93">
        <v>832</v>
      </c>
      <c r="G31" s="42">
        <f t="shared" si="3"/>
        <v>25470016</v>
      </c>
      <c r="H31" s="172">
        <v>185</v>
      </c>
      <c r="I31" s="98">
        <f t="shared" si="4"/>
        <v>10706505</v>
      </c>
      <c r="J31" s="99">
        <v>238</v>
      </c>
      <c r="K31" s="114">
        <f t="shared" si="5"/>
        <v>7285894</v>
      </c>
      <c r="L31" s="97">
        <v>160</v>
      </c>
      <c r="M31" s="98">
        <f t="shared" si="6"/>
        <v>9259680</v>
      </c>
      <c r="N31" s="99">
        <v>42</v>
      </c>
      <c r="O31" s="42">
        <f t="shared" si="7"/>
        <v>1285746</v>
      </c>
      <c r="P31" s="178">
        <v>63</v>
      </c>
      <c r="Q31" s="98">
        <f t="shared" si="8"/>
        <v>3645999</v>
      </c>
      <c r="R31" s="94">
        <v>8</v>
      </c>
      <c r="S31" s="114">
        <f t="shared" si="9"/>
        <v>244904</v>
      </c>
      <c r="T31" s="46">
        <v>0</v>
      </c>
      <c r="U31" s="29">
        <v>0</v>
      </c>
      <c r="V31" s="45">
        <f t="shared" si="0"/>
        <v>2220</v>
      </c>
      <c r="W31" s="30">
        <f t="shared" si="1"/>
        <v>97946860</v>
      </c>
      <c r="X31"/>
      <c r="Y31"/>
      <c r="Z31"/>
      <c r="AA31"/>
      <c r="AB31"/>
    </row>
    <row r="32" spans="1:28" s="65" customFormat="1" x14ac:dyDescent="0.2">
      <c r="A32" s="60">
        <v>13160</v>
      </c>
      <c r="B32" s="250" t="s">
        <v>691</v>
      </c>
      <c r="C32" s="169" t="s">
        <v>329</v>
      </c>
      <c r="D32" s="118">
        <v>110</v>
      </c>
      <c r="E32" s="98">
        <f t="shared" si="2"/>
        <v>6366030</v>
      </c>
      <c r="F32" s="93">
        <v>172</v>
      </c>
      <c r="G32" s="42">
        <f t="shared" si="3"/>
        <v>5265436</v>
      </c>
      <c r="H32" s="172">
        <v>43</v>
      </c>
      <c r="I32" s="98">
        <f t="shared" si="4"/>
        <v>2488539</v>
      </c>
      <c r="J32" s="99">
        <v>50</v>
      </c>
      <c r="K32" s="114">
        <f t="shared" si="5"/>
        <v>1530650</v>
      </c>
      <c r="L32" s="119"/>
      <c r="M32" s="98">
        <f t="shared" si="6"/>
        <v>0</v>
      </c>
      <c r="N32" s="94"/>
      <c r="O32" s="42">
        <f t="shared" si="7"/>
        <v>0</v>
      </c>
      <c r="P32" s="178"/>
      <c r="Q32" s="98">
        <f t="shared" si="8"/>
        <v>0</v>
      </c>
      <c r="R32" s="94"/>
      <c r="S32" s="114">
        <f t="shared" si="9"/>
        <v>0</v>
      </c>
      <c r="T32" s="46">
        <v>0</v>
      </c>
      <c r="U32" s="29">
        <v>0</v>
      </c>
      <c r="V32" s="45">
        <f t="shared" si="0"/>
        <v>375</v>
      </c>
      <c r="W32" s="30">
        <f t="shared" si="1"/>
        <v>15650655</v>
      </c>
      <c r="X32"/>
      <c r="Y32"/>
      <c r="Z32"/>
      <c r="AA32"/>
      <c r="AB32"/>
    </row>
    <row r="33" spans="1:28" s="65" customFormat="1" x14ac:dyDescent="0.2">
      <c r="A33" s="60">
        <v>13161</v>
      </c>
      <c r="B33" s="250" t="s">
        <v>493</v>
      </c>
      <c r="C33" s="169" t="s">
        <v>330</v>
      </c>
      <c r="D33" s="118">
        <v>216</v>
      </c>
      <c r="E33" s="98">
        <f t="shared" si="2"/>
        <v>12500568</v>
      </c>
      <c r="F33" s="93">
        <v>174</v>
      </c>
      <c r="G33" s="42">
        <f t="shared" si="3"/>
        <v>5326662</v>
      </c>
      <c r="H33" s="172">
        <v>143</v>
      </c>
      <c r="I33" s="98">
        <f t="shared" si="4"/>
        <v>8275839</v>
      </c>
      <c r="J33" s="99">
        <v>85</v>
      </c>
      <c r="K33" s="114">
        <f t="shared" si="5"/>
        <v>2602105</v>
      </c>
      <c r="L33" s="119"/>
      <c r="M33" s="98">
        <f t="shared" si="6"/>
        <v>0</v>
      </c>
      <c r="N33" s="94"/>
      <c r="O33" s="42">
        <f t="shared" si="7"/>
        <v>0</v>
      </c>
      <c r="P33" s="178">
        <v>8</v>
      </c>
      <c r="Q33" s="98">
        <f t="shared" si="8"/>
        <v>462984</v>
      </c>
      <c r="R33" s="94">
        <v>1</v>
      </c>
      <c r="S33" s="114">
        <f t="shared" si="9"/>
        <v>30613</v>
      </c>
      <c r="T33" s="46">
        <v>0</v>
      </c>
      <c r="U33" s="29">
        <v>0</v>
      </c>
      <c r="V33" s="45">
        <f t="shared" si="0"/>
        <v>627</v>
      </c>
      <c r="W33" s="30">
        <f t="shared" si="1"/>
        <v>29198771</v>
      </c>
      <c r="X33"/>
      <c r="Y33"/>
      <c r="Z33"/>
      <c r="AA33"/>
      <c r="AB33"/>
    </row>
    <row r="34" spans="1:28" s="65" customFormat="1" x14ac:dyDescent="0.2">
      <c r="A34" s="60">
        <v>13162</v>
      </c>
      <c r="B34" s="250" t="s">
        <v>707</v>
      </c>
      <c r="C34" s="169" t="s">
        <v>331</v>
      </c>
      <c r="D34" s="118">
        <v>515</v>
      </c>
      <c r="E34" s="98">
        <f t="shared" si="2"/>
        <v>29804595</v>
      </c>
      <c r="F34" s="93">
        <v>260</v>
      </c>
      <c r="G34" s="42">
        <f t="shared" si="3"/>
        <v>7959380</v>
      </c>
      <c r="H34" s="172">
        <v>214</v>
      </c>
      <c r="I34" s="98">
        <f t="shared" si="4"/>
        <v>12384822</v>
      </c>
      <c r="J34" s="99">
        <v>273</v>
      </c>
      <c r="K34" s="114">
        <f t="shared" si="5"/>
        <v>8357349</v>
      </c>
      <c r="L34" s="119"/>
      <c r="M34" s="98">
        <f t="shared" si="6"/>
        <v>0</v>
      </c>
      <c r="N34" s="94"/>
      <c r="O34" s="42">
        <f t="shared" si="7"/>
        <v>0</v>
      </c>
      <c r="P34" s="178">
        <v>173</v>
      </c>
      <c r="Q34" s="98">
        <f t="shared" si="8"/>
        <v>10012029</v>
      </c>
      <c r="R34" s="94">
        <v>57</v>
      </c>
      <c r="S34" s="114">
        <f t="shared" si="9"/>
        <v>1744941</v>
      </c>
      <c r="T34" s="46">
        <v>0</v>
      </c>
      <c r="U34" s="29">
        <v>0</v>
      </c>
      <c r="V34" s="45">
        <f t="shared" si="0"/>
        <v>1492</v>
      </c>
      <c r="W34" s="30">
        <f t="shared" si="1"/>
        <v>70263116</v>
      </c>
      <c r="X34"/>
      <c r="Y34"/>
      <c r="Z34"/>
      <c r="AA34"/>
      <c r="AB34"/>
    </row>
    <row r="35" spans="1:28" s="65" customFormat="1" x14ac:dyDescent="0.2">
      <c r="A35" s="60">
        <v>13163</v>
      </c>
      <c r="B35" s="250" t="s">
        <v>704</v>
      </c>
      <c r="C35" s="169" t="s">
        <v>332</v>
      </c>
      <c r="D35" s="118">
        <v>342</v>
      </c>
      <c r="E35" s="98">
        <f t="shared" si="2"/>
        <v>19792566</v>
      </c>
      <c r="F35" s="93">
        <v>305</v>
      </c>
      <c r="G35" s="42">
        <f t="shared" si="3"/>
        <v>9336965</v>
      </c>
      <c r="H35" s="172">
        <v>176</v>
      </c>
      <c r="I35" s="98">
        <f t="shared" si="4"/>
        <v>10185648</v>
      </c>
      <c r="J35" s="99">
        <v>254</v>
      </c>
      <c r="K35" s="114">
        <f t="shared" si="5"/>
        <v>7775702</v>
      </c>
      <c r="L35" s="119"/>
      <c r="M35" s="98">
        <f t="shared" si="6"/>
        <v>0</v>
      </c>
      <c r="N35" s="94"/>
      <c r="O35" s="42">
        <f t="shared" si="7"/>
        <v>0</v>
      </c>
      <c r="P35" s="178"/>
      <c r="Q35" s="98">
        <f t="shared" si="8"/>
        <v>0</v>
      </c>
      <c r="R35" s="94"/>
      <c r="S35" s="114">
        <f t="shared" si="9"/>
        <v>0</v>
      </c>
      <c r="T35" s="46">
        <v>0</v>
      </c>
      <c r="U35" s="29">
        <v>0</v>
      </c>
      <c r="V35" s="45">
        <f t="shared" si="0"/>
        <v>1077</v>
      </c>
      <c r="W35" s="30">
        <f t="shared" si="1"/>
        <v>47090881</v>
      </c>
      <c r="X35"/>
      <c r="Y35"/>
      <c r="Z35"/>
      <c r="AA35"/>
      <c r="AB35"/>
    </row>
    <row r="36" spans="1:28" s="65" customFormat="1" x14ac:dyDescent="0.2">
      <c r="A36" s="60">
        <v>13164</v>
      </c>
      <c r="B36" s="250" t="s">
        <v>702</v>
      </c>
      <c r="C36" s="169" t="s">
        <v>333</v>
      </c>
      <c r="D36" s="118">
        <v>636</v>
      </c>
      <c r="E36" s="98">
        <f t="shared" si="2"/>
        <v>36807228</v>
      </c>
      <c r="F36" s="93">
        <v>432</v>
      </c>
      <c r="G36" s="42">
        <f t="shared" si="3"/>
        <v>13224816</v>
      </c>
      <c r="H36" s="172">
        <v>377</v>
      </c>
      <c r="I36" s="98">
        <f t="shared" si="4"/>
        <v>21818121</v>
      </c>
      <c r="J36" s="99">
        <v>240</v>
      </c>
      <c r="K36" s="114">
        <f t="shared" si="5"/>
        <v>7347120</v>
      </c>
      <c r="L36" s="119"/>
      <c r="M36" s="98">
        <f t="shared" si="6"/>
        <v>0</v>
      </c>
      <c r="N36" s="94"/>
      <c r="O36" s="42">
        <f t="shared" si="7"/>
        <v>0</v>
      </c>
      <c r="P36" s="172">
        <v>132</v>
      </c>
      <c r="Q36" s="98">
        <f t="shared" si="8"/>
        <v>7639236</v>
      </c>
      <c r="R36" s="99">
        <v>32</v>
      </c>
      <c r="S36" s="114">
        <f t="shared" si="9"/>
        <v>979616</v>
      </c>
      <c r="T36" s="46">
        <v>2</v>
      </c>
      <c r="U36" s="29">
        <v>70842</v>
      </c>
      <c r="V36" s="45">
        <f t="shared" si="0"/>
        <v>1851</v>
      </c>
      <c r="W36" s="30">
        <f t="shared" si="1"/>
        <v>87886979</v>
      </c>
      <c r="X36"/>
      <c r="Y36"/>
      <c r="Z36"/>
      <c r="AA36"/>
      <c r="AB36"/>
    </row>
    <row r="37" spans="1:28" s="65" customFormat="1" x14ac:dyDescent="0.2">
      <c r="A37" s="60">
        <v>13165</v>
      </c>
      <c r="B37" s="250" t="s">
        <v>682</v>
      </c>
      <c r="C37" s="169" t="s">
        <v>334</v>
      </c>
      <c r="D37" s="118">
        <v>1039</v>
      </c>
      <c r="E37" s="98">
        <f t="shared" si="2"/>
        <v>60130047</v>
      </c>
      <c r="F37" s="93">
        <v>438</v>
      </c>
      <c r="G37" s="42">
        <f t="shared" si="3"/>
        <v>13408494</v>
      </c>
      <c r="H37" s="172"/>
      <c r="I37" s="98">
        <f t="shared" si="4"/>
        <v>0</v>
      </c>
      <c r="J37" s="99"/>
      <c r="K37" s="114">
        <f t="shared" si="5"/>
        <v>0</v>
      </c>
      <c r="L37" s="119"/>
      <c r="M37" s="98">
        <f t="shared" si="6"/>
        <v>0</v>
      </c>
      <c r="N37" s="94"/>
      <c r="O37" s="42">
        <f t="shared" si="7"/>
        <v>0</v>
      </c>
      <c r="P37" s="178"/>
      <c r="Q37" s="98">
        <f t="shared" si="8"/>
        <v>0</v>
      </c>
      <c r="R37" s="94"/>
      <c r="S37" s="114">
        <f t="shared" si="9"/>
        <v>0</v>
      </c>
      <c r="T37" s="46">
        <v>0</v>
      </c>
      <c r="U37" s="29">
        <v>0</v>
      </c>
      <c r="V37" s="45">
        <f t="shared" si="0"/>
        <v>1477</v>
      </c>
      <c r="W37" s="30">
        <f t="shared" si="1"/>
        <v>73538541</v>
      </c>
      <c r="X37"/>
      <c r="Y37"/>
      <c r="Z37"/>
      <c r="AA37"/>
      <c r="AB37"/>
    </row>
    <row r="38" spans="1:28" s="65" customFormat="1" x14ac:dyDescent="0.2">
      <c r="A38" s="60">
        <v>13166</v>
      </c>
      <c r="B38" s="250" t="s">
        <v>697</v>
      </c>
      <c r="C38" s="169" t="s">
        <v>335</v>
      </c>
      <c r="D38" s="118">
        <v>312</v>
      </c>
      <c r="E38" s="98">
        <f t="shared" si="2"/>
        <v>18056376</v>
      </c>
      <c r="F38" s="93">
        <v>251</v>
      </c>
      <c r="G38" s="42">
        <f t="shared" si="3"/>
        <v>7683863</v>
      </c>
      <c r="H38" s="173"/>
      <c r="I38" s="98">
        <f t="shared" si="4"/>
        <v>0</v>
      </c>
      <c r="J38" s="147"/>
      <c r="K38" s="114">
        <f t="shared" si="5"/>
        <v>0</v>
      </c>
      <c r="L38" s="119"/>
      <c r="M38" s="98">
        <f t="shared" si="6"/>
        <v>0</v>
      </c>
      <c r="N38" s="94"/>
      <c r="O38" s="42">
        <f t="shared" si="7"/>
        <v>0</v>
      </c>
      <c r="P38" s="178">
        <v>115</v>
      </c>
      <c r="Q38" s="98">
        <f t="shared" si="8"/>
        <v>6655395</v>
      </c>
      <c r="R38" s="94">
        <v>7</v>
      </c>
      <c r="S38" s="114">
        <f t="shared" si="9"/>
        <v>214291</v>
      </c>
      <c r="T38" s="46">
        <v>5</v>
      </c>
      <c r="U38" s="29">
        <v>173960</v>
      </c>
      <c r="V38" s="45">
        <f t="shared" si="0"/>
        <v>690</v>
      </c>
      <c r="W38" s="30">
        <f t="shared" si="1"/>
        <v>32783885</v>
      </c>
      <c r="X38"/>
      <c r="Y38"/>
      <c r="Z38"/>
      <c r="AA38"/>
      <c r="AB38"/>
    </row>
    <row r="39" spans="1:28" s="65" customFormat="1" x14ac:dyDescent="0.2">
      <c r="A39" s="60">
        <v>13167</v>
      </c>
      <c r="B39" s="250" t="s">
        <v>685</v>
      </c>
      <c r="C39" s="169" t="s">
        <v>336</v>
      </c>
      <c r="D39" s="118">
        <v>362</v>
      </c>
      <c r="E39" s="98">
        <f t="shared" si="2"/>
        <v>20950026</v>
      </c>
      <c r="F39" s="93">
        <v>259</v>
      </c>
      <c r="G39" s="42">
        <f t="shared" si="3"/>
        <v>7928767</v>
      </c>
      <c r="H39" s="172">
        <v>151</v>
      </c>
      <c r="I39" s="98">
        <f t="shared" si="4"/>
        <v>8738823</v>
      </c>
      <c r="J39" s="99">
        <v>157</v>
      </c>
      <c r="K39" s="114">
        <f t="shared" si="5"/>
        <v>4806241</v>
      </c>
      <c r="L39" s="119"/>
      <c r="M39" s="98">
        <f t="shared" si="6"/>
        <v>0</v>
      </c>
      <c r="N39" s="94"/>
      <c r="O39" s="42">
        <f t="shared" si="7"/>
        <v>0</v>
      </c>
      <c r="P39" s="178">
        <v>88</v>
      </c>
      <c r="Q39" s="98">
        <f t="shared" si="8"/>
        <v>5092824</v>
      </c>
      <c r="R39" s="94">
        <v>3</v>
      </c>
      <c r="S39" s="114">
        <f t="shared" si="9"/>
        <v>91839</v>
      </c>
      <c r="T39" s="46">
        <v>0</v>
      </c>
      <c r="U39" s="29">
        <v>0</v>
      </c>
      <c r="V39" s="45">
        <f t="shared" si="0"/>
        <v>1020</v>
      </c>
      <c r="W39" s="30">
        <f t="shared" si="1"/>
        <v>47608520</v>
      </c>
      <c r="X39"/>
      <c r="Y39"/>
      <c r="Z39"/>
      <c r="AA39"/>
      <c r="AB39"/>
    </row>
    <row r="40" spans="1:28" s="65" customFormat="1" x14ac:dyDescent="0.2">
      <c r="A40" s="60">
        <v>13201</v>
      </c>
      <c r="B40" s="250" t="s">
        <v>695</v>
      </c>
      <c r="C40" s="169" t="s">
        <v>337</v>
      </c>
      <c r="D40" s="118">
        <v>685</v>
      </c>
      <c r="E40" s="98">
        <f t="shared" si="2"/>
        <v>39643005</v>
      </c>
      <c r="F40" s="93">
        <v>692</v>
      </c>
      <c r="G40" s="42">
        <f t="shared" si="3"/>
        <v>21184196</v>
      </c>
      <c r="H40" s="172">
        <v>381</v>
      </c>
      <c r="I40" s="98">
        <f t="shared" si="4"/>
        <v>22049613</v>
      </c>
      <c r="J40" s="99">
        <v>205</v>
      </c>
      <c r="K40" s="114">
        <f t="shared" si="5"/>
        <v>6275665</v>
      </c>
      <c r="L40" s="97"/>
      <c r="M40" s="98">
        <f t="shared" si="6"/>
        <v>0</v>
      </c>
      <c r="N40" s="99"/>
      <c r="O40" s="42">
        <f t="shared" si="7"/>
        <v>0</v>
      </c>
      <c r="P40" s="178">
        <v>206</v>
      </c>
      <c r="Q40" s="98">
        <f t="shared" si="8"/>
        <v>11921838</v>
      </c>
      <c r="R40" s="94">
        <v>70</v>
      </c>
      <c r="S40" s="114">
        <f t="shared" si="9"/>
        <v>2142910</v>
      </c>
      <c r="T40" s="46">
        <v>0</v>
      </c>
      <c r="U40" s="29">
        <v>0</v>
      </c>
      <c r="V40" s="45">
        <f t="shared" si="0"/>
        <v>2239</v>
      </c>
      <c r="W40" s="30">
        <f t="shared" si="1"/>
        <v>103217227</v>
      </c>
      <c r="X40"/>
      <c r="Y40"/>
      <c r="Z40"/>
      <c r="AA40"/>
      <c r="AB40"/>
    </row>
    <row r="41" spans="1:28" s="65" customFormat="1" x14ac:dyDescent="0.2">
      <c r="A41" s="60">
        <v>13202</v>
      </c>
      <c r="B41" s="250" t="s">
        <v>696</v>
      </c>
      <c r="C41" s="169" t="s">
        <v>338</v>
      </c>
      <c r="D41" s="118">
        <v>370</v>
      </c>
      <c r="E41" s="98">
        <f t="shared" si="2"/>
        <v>21413010</v>
      </c>
      <c r="F41" s="93">
        <v>321</v>
      </c>
      <c r="G41" s="42">
        <f t="shared" si="3"/>
        <v>9826773</v>
      </c>
      <c r="H41" s="172">
        <v>346</v>
      </c>
      <c r="I41" s="98">
        <f t="shared" si="4"/>
        <v>20024058</v>
      </c>
      <c r="J41" s="99">
        <v>217</v>
      </c>
      <c r="K41" s="114">
        <f t="shared" si="5"/>
        <v>6643021</v>
      </c>
      <c r="L41" s="119"/>
      <c r="M41" s="98">
        <f t="shared" si="6"/>
        <v>0</v>
      </c>
      <c r="N41" s="94"/>
      <c r="O41" s="42">
        <f t="shared" si="7"/>
        <v>0</v>
      </c>
      <c r="P41" s="178">
        <v>124</v>
      </c>
      <c r="Q41" s="98">
        <f t="shared" si="8"/>
        <v>7176252</v>
      </c>
      <c r="R41" s="94">
        <v>11</v>
      </c>
      <c r="S41" s="114">
        <f t="shared" si="9"/>
        <v>336743</v>
      </c>
      <c r="T41" s="46">
        <v>0</v>
      </c>
      <c r="U41" s="29">
        <v>0</v>
      </c>
      <c r="V41" s="45">
        <f t="shared" si="0"/>
        <v>1389</v>
      </c>
      <c r="W41" s="30">
        <f t="shared" si="1"/>
        <v>65419857</v>
      </c>
      <c r="X41"/>
      <c r="Y41"/>
      <c r="Z41"/>
      <c r="AA41"/>
      <c r="AB41"/>
    </row>
    <row r="42" spans="1:28" s="65" customFormat="1" x14ac:dyDescent="0.2">
      <c r="A42" s="60">
        <v>13203</v>
      </c>
      <c r="B42" s="250" t="s">
        <v>719</v>
      </c>
      <c r="C42" s="169" t="s">
        <v>339</v>
      </c>
      <c r="D42" s="118">
        <v>151</v>
      </c>
      <c r="E42" s="98">
        <f t="shared" si="2"/>
        <v>8738823</v>
      </c>
      <c r="F42" s="93">
        <v>174</v>
      </c>
      <c r="G42" s="42">
        <f t="shared" si="3"/>
        <v>5326662</v>
      </c>
      <c r="H42" s="172">
        <v>57</v>
      </c>
      <c r="I42" s="98">
        <f t="shared" si="4"/>
        <v>3298761</v>
      </c>
      <c r="J42" s="99">
        <v>47</v>
      </c>
      <c r="K42" s="114">
        <f t="shared" si="5"/>
        <v>1438811</v>
      </c>
      <c r="L42" s="119"/>
      <c r="M42" s="98">
        <f t="shared" si="6"/>
        <v>0</v>
      </c>
      <c r="N42" s="94"/>
      <c r="O42" s="42">
        <f t="shared" si="7"/>
        <v>0</v>
      </c>
      <c r="P42" s="178">
        <v>33</v>
      </c>
      <c r="Q42" s="98">
        <f t="shared" si="8"/>
        <v>1909809</v>
      </c>
      <c r="R42" s="94">
        <v>6</v>
      </c>
      <c r="S42" s="114">
        <f t="shared" si="9"/>
        <v>183678</v>
      </c>
      <c r="T42" s="46">
        <v>0</v>
      </c>
      <c r="U42" s="29">
        <v>0</v>
      </c>
      <c r="V42" s="45">
        <f t="shared" si="0"/>
        <v>468</v>
      </c>
      <c r="W42" s="30">
        <f t="shared" si="1"/>
        <v>20896544</v>
      </c>
      <c r="X42"/>
      <c r="Y42"/>
      <c r="Z42"/>
      <c r="AA42"/>
      <c r="AB42"/>
    </row>
    <row r="43" spans="1:28" s="65" customFormat="1" x14ac:dyDescent="0.2">
      <c r="A43" s="60">
        <v>13301</v>
      </c>
      <c r="B43" s="250" t="s">
        <v>692</v>
      </c>
      <c r="C43" s="169" t="s">
        <v>340</v>
      </c>
      <c r="D43" s="118">
        <v>942</v>
      </c>
      <c r="E43" s="98">
        <f t="shared" si="2"/>
        <v>54516366</v>
      </c>
      <c r="F43" s="93">
        <v>1279</v>
      </c>
      <c r="G43" s="42">
        <f t="shared" si="3"/>
        <v>39154027</v>
      </c>
      <c r="H43" s="172">
        <v>686</v>
      </c>
      <c r="I43" s="98">
        <f t="shared" si="4"/>
        <v>39700878</v>
      </c>
      <c r="J43" s="99">
        <v>671</v>
      </c>
      <c r="K43" s="114">
        <f t="shared" si="5"/>
        <v>20541323</v>
      </c>
      <c r="L43" s="119"/>
      <c r="M43" s="98">
        <f t="shared" si="6"/>
        <v>0</v>
      </c>
      <c r="N43" s="94"/>
      <c r="O43" s="42">
        <f t="shared" si="7"/>
        <v>0</v>
      </c>
      <c r="P43" s="172">
        <v>649</v>
      </c>
      <c r="Q43" s="98">
        <f t="shared" si="8"/>
        <v>37559577</v>
      </c>
      <c r="R43" s="99">
        <v>218</v>
      </c>
      <c r="S43" s="114">
        <f t="shared" si="9"/>
        <v>6673634</v>
      </c>
      <c r="T43" s="46">
        <v>0</v>
      </c>
      <c r="U43" s="29">
        <v>0</v>
      </c>
      <c r="V43" s="45">
        <f t="shared" si="0"/>
        <v>4445</v>
      </c>
      <c r="W43" s="30">
        <f t="shared" si="1"/>
        <v>198145805</v>
      </c>
      <c r="X43"/>
      <c r="Y43"/>
      <c r="Z43"/>
      <c r="AA43"/>
      <c r="AB43"/>
    </row>
    <row r="44" spans="1:28" s="65" customFormat="1" x14ac:dyDescent="0.2">
      <c r="A44" s="60">
        <v>13302</v>
      </c>
      <c r="B44" s="250" t="s">
        <v>693</v>
      </c>
      <c r="C44" s="169" t="s">
        <v>341</v>
      </c>
      <c r="D44" s="118">
        <v>154</v>
      </c>
      <c r="E44" s="98">
        <f t="shared" si="2"/>
        <v>8912442</v>
      </c>
      <c r="F44" s="93">
        <v>149</v>
      </c>
      <c r="G44" s="42">
        <f t="shared" si="3"/>
        <v>4561337</v>
      </c>
      <c r="H44" s="172">
        <v>72</v>
      </c>
      <c r="I44" s="98">
        <f t="shared" si="4"/>
        <v>4166856</v>
      </c>
      <c r="J44" s="99">
        <v>53</v>
      </c>
      <c r="K44" s="114">
        <f t="shared" si="5"/>
        <v>1622489</v>
      </c>
      <c r="L44" s="119"/>
      <c r="M44" s="98">
        <f t="shared" si="6"/>
        <v>0</v>
      </c>
      <c r="N44" s="94"/>
      <c r="O44" s="42">
        <f t="shared" si="7"/>
        <v>0</v>
      </c>
      <c r="P44" s="178">
        <v>90</v>
      </c>
      <c r="Q44" s="98">
        <f t="shared" si="8"/>
        <v>5208570</v>
      </c>
      <c r="R44" s="94">
        <v>4</v>
      </c>
      <c r="S44" s="114">
        <f t="shared" si="9"/>
        <v>122452</v>
      </c>
      <c r="T44" s="46">
        <v>0</v>
      </c>
      <c r="U44" s="29">
        <v>0</v>
      </c>
      <c r="V44" s="45">
        <f t="shared" si="0"/>
        <v>522</v>
      </c>
      <c r="W44" s="30">
        <f t="shared" si="1"/>
        <v>24594146</v>
      </c>
      <c r="X44"/>
      <c r="Y44"/>
      <c r="Z44"/>
      <c r="AA44"/>
      <c r="AB44"/>
    </row>
    <row r="45" spans="1:28" s="65" customFormat="1" x14ac:dyDescent="0.2">
      <c r="A45" s="60">
        <v>13303</v>
      </c>
      <c r="B45" s="250" t="s">
        <v>694</v>
      </c>
      <c r="C45" s="169" t="s">
        <v>342</v>
      </c>
      <c r="D45" s="118">
        <v>160</v>
      </c>
      <c r="E45" s="98">
        <f t="shared" si="2"/>
        <v>9259680</v>
      </c>
      <c r="F45" s="93">
        <v>170</v>
      </c>
      <c r="G45" s="42">
        <f t="shared" si="3"/>
        <v>5204210</v>
      </c>
      <c r="H45" s="172">
        <v>20</v>
      </c>
      <c r="I45" s="98">
        <f t="shared" si="4"/>
        <v>1157460</v>
      </c>
      <c r="J45" s="99">
        <v>12</v>
      </c>
      <c r="K45" s="114">
        <f t="shared" si="5"/>
        <v>367356</v>
      </c>
      <c r="L45" s="119"/>
      <c r="M45" s="98">
        <f t="shared" si="6"/>
        <v>0</v>
      </c>
      <c r="N45" s="94"/>
      <c r="O45" s="42">
        <f t="shared" si="7"/>
        <v>0</v>
      </c>
      <c r="P45" s="178">
        <v>39</v>
      </c>
      <c r="Q45" s="98">
        <f t="shared" si="8"/>
        <v>2257047</v>
      </c>
      <c r="R45" s="94">
        <v>16</v>
      </c>
      <c r="S45" s="114">
        <f t="shared" si="9"/>
        <v>489808</v>
      </c>
      <c r="T45" s="46">
        <v>0</v>
      </c>
      <c r="U45" s="29">
        <v>0</v>
      </c>
      <c r="V45" s="45">
        <f t="shared" si="0"/>
        <v>417</v>
      </c>
      <c r="W45" s="30">
        <f t="shared" si="1"/>
        <v>18735561</v>
      </c>
      <c r="X45"/>
      <c r="Y45"/>
      <c r="Z45"/>
      <c r="AA45"/>
      <c r="AB45"/>
    </row>
    <row r="46" spans="1:28" s="65" customFormat="1" x14ac:dyDescent="0.2">
      <c r="A46" s="60">
        <v>13401</v>
      </c>
      <c r="B46" s="250" t="s">
        <v>716</v>
      </c>
      <c r="C46" s="169" t="s">
        <v>343</v>
      </c>
      <c r="D46" s="118">
        <v>1592</v>
      </c>
      <c r="E46" s="98">
        <f t="shared" si="2"/>
        <v>92133816</v>
      </c>
      <c r="F46" s="93">
        <v>1180</v>
      </c>
      <c r="G46" s="42">
        <f t="shared" si="3"/>
        <v>36123340</v>
      </c>
      <c r="H46" s="172">
        <v>1208</v>
      </c>
      <c r="I46" s="98">
        <f t="shared" si="4"/>
        <v>69910584</v>
      </c>
      <c r="J46" s="99">
        <v>484</v>
      </c>
      <c r="K46" s="114">
        <f t="shared" si="5"/>
        <v>14816692</v>
      </c>
      <c r="L46" s="119"/>
      <c r="M46" s="98">
        <f t="shared" si="6"/>
        <v>0</v>
      </c>
      <c r="N46" s="94"/>
      <c r="O46" s="42">
        <f t="shared" si="7"/>
        <v>0</v>
      </c>
      <c r="P46" s="178">
        <v>343</v>
      </c>
      <c r="Q46" s="98">
        <f t="shared" si="8"/>
        <v>19850439</v>
      </c>
      <c r="R46" s="94">
        <v>16</v>
      </c>
      <c r="S46" s="114">
        <f t="shared" si="9"/>
        <v>489808</v>
      </c>
      <c r="T46" s="46">
        <v>0</v>
      </c>
      <c r="U46" s="29">
        <v>0</v>
      </c>
      <c r="V46" s="45">
        <f t="shared" si="0"/>
        <v>4823</v>
      </c>
      <c r="W46" s="30">
        <f t="shared" si="1"/>
        <v>233324679</v>
      </c>
      <c r="X46"/>
      <c r="Y46"/>
      <c r="Z46"/>
      <c r="AA46"/>
      <c r="AB46"/>
    </row>
    <row r="47" spans="1:28" s="65" customFormat="1" x14ac:dyDescent="0.2">
      <c r="A47" s="60">
        <v>13402</v>
      </c>
      <c r="B47" s="250" t="s">
        <v>720</v>
      </c>
      <c r="C47" s="169" t="s">
        <v>344</v>
      </c>
      <c r="D47" s="118">
        <v>158</v>
      </c>
      <c r="E47" s="98">
        <f t="shared" si="2"/>
        <v>9143934</v>
      </c>
      <c r="F47" s="93">
        <v>119</v>
      </c>
      <c r="G47" s="42">
        <f t="shared" si="3"/>
        <v>3642947</v>
      </c>
      <c r="H47" s="172">
        <v>76</v>
      </c>
      <c r="I47" s="98">
        <f t="shared" si="4"/>
        <v>4398348</v>
      </c>
      <c r="J47" s="99">
        <v>51</v>
      </c>
      <c r="K47" s="114">
        <f t="shared" si="5"/>
        <v>1561263</v>
      </c>
      <c r="L47" s="119"/>
      <c r="M47" s="98">
        <f t="shared" si="6"/>
        <v>0</v>
      </c>
      <c r="N47" s="94"/>
      <c r="O47" s="42">
        <f t="shared" si="7"/>
        <v>0</v>
      </c>
      <c r="P47" s="178">
        <v>27</v>
      </c>
      <c r="Q47" s="98">
        <f t="shared" si="8"/>
        <v>1562571</v>
      </c>
      <c r="R47" s="94">
        <v>4</v>
      </c>
      <c r="S47" s="114">
        <f t="shared" si="9"/>
        <v>122452</v>
      </c>
      <c r="T47" s="46">
        <v>0</v>
      </c>
      <c r="U47" s="29">
        <v>0</v>
      </c>
      <c r="V47" s="45">
        <f t="shared" si="0"/>
        <v>435</v>
      </c>
      <c r="W47" s="30">
        <f t="shared" si="1"/>
        <v>20431515</v>
      </c>
      <c r="X47"/>
      <c r="Y47"/>
      <c r="Z47"/>
      <c r="AA47"/>
      <c r="AB47"/>
    </row>
    <row r="48" spans="1:28" s="65" customFormat="1" x14ac:dyDescent="0.2">
      <c r="A48" s="60">
        <v>13403</v>
      </c>
      <c r="B48" s="250" t="s">
        <v>718</v>
      </c>
      <c r="C48" s="169" t="s">
        <v>345</v>
      </c>
      <c r="D48" s="118">
        <v>475</v>
      </c>
      <c r="E48" s="98">
        <f t="shared" si="2"/>
        <v>27489675</v>
      </c>
      <c r="F48" s="93">
        <v>585</v>
      </c>
      <c r="G48" s="42">
        <f t="shared" si="3"/>
        <v>17908605</v>
      </c>
      <c r="H48" s="172">
        <v>217</v>
      </c>
      <c r="I48" s="98">
        <f t="shared" si="4"/>
        <v>12558441</v>
      </c>
      <c r="J48" s="99">
        <v>193</v>
      </c>
      <c r="K48" s="114">
        <f t="shared" si="5"/>
        <v>5908309</v>
      </c>
      <c r="L48" s="119"/>
      <c r="M48" s="98">
        <f t="shared" si="6"/>
        <v>0</v>
      </c>
      <c r="N48" s="94"/>
      <c r="O48" s="42">
        <f t="shared" si="7"/>
        <v>0</v>
      </c>
      <c r="P48" s="172">
        <v>28</v>
      </c>
      <c r="Q48" s="98">
        <f t="shared" si="8"/>
        <v>1620444</v>
      </c>
      <c r="R48" s="99">
        <v>1</v>
      </c>
      <c r="S48" s="114">
        <f t="shared" si="9"/>
        <v>30613</v>
      </c>
      <c r="T48" s="46">
        <v>0</v>
      </c>
      <c r="U48" s="29">
        <v>0</v>
      </c>
      <c r="V48" s="45">
        <f t="shared" si="0"/>
        <v>1499</v>
      </c>
      <c r="W48" s="30">
        <f t="shared" si="1"/>
        <v>65516087</v>
      </c>
      <c r="X48"/>
      <c r="Y48"/>
      <c r="Z48"/>
      <c r="AA48"/>
      <c r="AB48"/>
    </row>
    <row r="49" spans="1:28" s="65" customFormat="1" x14ac:dyDescent="0.2">
      <c r="A49" s="60">
        <v>13404</v>
      </c>
      <c r="B49" s="250" t="s">
        <v>715</v>
      </c>
      <c r="C49" s="169" t="s">
        <v>346</v>
      </c>
      <c r="D49" s="118">
        <v>544</v>
      </c>
      <c r="E49" s="98">
        <f t="shared" si="2"/>
        <v>31482912</v>
      </c>
      <c r="F49" s="93">
        <v>467</v>
      </c>
      <c r="G49" s="42">
        <f t="shared" si="3"/>
        <v>14296271</v>
      </c>
      <c r="H49" s="172">
        <v>196</v>
      </c>
      <c r="I49" s="98">
        <f t="shared" si="4"/>
        <v>11343108</v>
      </c>
      <c r="J49" s="99">
        <v>140</v>
      </c>
      <c r="K49" s="114">
        <f t="shared" si="5"/>
        <v>4285820</v>
      </c>
      <c r="L49" s="119"/>
      <c r="M49" s="98">
        <f t="shared" si="6"/>
        <v>0</v>
      </c>
      <c r="N49" s="94"/>
      <c r="O49" s="42">
        <f t="shared" si="7"/>
        <v>0</v>
      </c>
      <c r="P49" s="178">
        <v>110</v>
      </c>
      <c r="Q49" s="98">
        <f t="shared" si="8"/>
        <v>6366030</v>
      </c>
      <c r="R49" s="94">
        <v>38</v>
      </c>
      <c r="S49" s="114">
        <f t="shared" si="9"/>
        <v>1163294</v>
      </c>
      <c r="T49" s="46">
        <v>0</v>
      </c>
      <c r="U49" s="29">
        <v>0</v>
      </c>
      <c r="V49" s="45">
        <f t="shared" si="0"/>
        <v>1495</v>
      </c>
      <c r="W49" s="30">
        <f t="shared" si="1"/>
        <v>68937435</v>
      </c>
      <c r="X49"/>
      <c r="Y49"/>
      <c r="Z49"/>
      <c r="AA49"/>
      <c r="AB49"/>
    </row>
    <row r="50" spans="1:28" s="65" customFormat="1" x14ac:dyDescent="0.2">
      <c r="A50" s="60">
        <v>13501</v>
      </c>
      <c r="B50" s="250" t="s">
        <v>717</v>
      </c>
      <c r="C50" s="169" t="s">
        <v>347</v>
      </c>
      <c r="D50" s="118">
        <v>454</v>
      </c>
      <c r="E50" s="98">
        <f t="shared" si="2"/>
        <v>26274342</v>
      </c>
      <c r="F50" s="93">
        <v>427</v>
      </c>
      <c r="G50" s="42">
        <f t="shared" si="3"/>
        <v>13071751</v>
      </c>
      <c r="H50" s="172">
        <v>173</v>
      </c>
      <c r="I50" s="98">
        <f t="shared" si="4"/>
        <v>10012029</v>
      </c>
      <c r="J50" s="99">
        <v>94</v>
      </c>
      <c r="K50" s="114">
        <f t="shared" si="5"/>
        <v>2877622</v>
      </c>
      <c r="L50" s="119"/>
      <c r="M50" s="98">
        <f t="shared" si="6"/>
        <v>0</v>
      </c>
      <c r="N50" s="94"/>
      <c r="O50" s="42">
        <f t="shared" si="7"/>
        <v>0</v>
      </c>
      <c r="P50" s="178">
        <v>77</v>
      </c>
      <c r="Q50" s="98">
        <f t="shared" si="8"/>
        <v>4456221</v>
      </c>
      <c r="R50" s="94">
        <v>5</v>
      </c>
      <c r="S50" s="114">
        <f t="shared" si="9"/>
        <v>153065</v>
      </c>
      <c r="T50" s="46">
        <v>2</v>
      </c>
      <c r="U50" s="29">
        <v>93294</v>
      </c>
      <c r="V50" s="45">
        <f t="shared" si="0"/>
        <v>1232</v>
      </c>
      <c r="W50" s="30">
        <f t="shared" si="1"/>
        <v>56938324</v>
      </c>
      <c r="X50"/>
      <c r="Y50"/>
      <c r="Z50"/>
      <c r="AA50"/>
      <c r="AB50"/>
    </row>
    <row r="51" spans="1:28" s="65" customFormat="1" x14ac:dyDescent="0.2">
      <c r="A51" s="60">
        <v>13502</v>
      </c>
      <c r="B51" s="250" t="s">
        <v>726</v>
      </c>
      <c r="C51" s="169" t="s">
        <v>348</v>
      </c>
      <c r="D51" s="118">
        <v>274</v>
      </c>
      <c r="E51" s="98">
        <f t="shared" si="2"/>
        <v>15857202</v>
      </c>
      <c r="F51" s="93">
        <v>231</v>
      </c>
      <c r="G51" s="42">
        <f t="shared" si="3"/>
        <v>7071603</v>
      </c>
      <c r="H51" s="172">
        <v>179</v>
      </c>
      <c r="I51" s="98">
        <f t="shared" si="4"/>
        <v>10359267</v>
      </c>
      <c r="J51" s="99">
        <v>74</v>
      </c>
      <c r="K51" s="114">
        <f t="shared" si="5"/>
        <v>2265362</v>
      </c>
      <c r="L51" s="119"/>
      <c r="M51" s="98">
        <f t="shared" si="6"/>
        <v>0</v>
      </c>
      <c r="N51" s="94"/>
      <c r="O51" s="42">
        <f t="shared" si="7"/>
        <v>0</v>
      </c>
      <c r="P51" s="178">
        <v>93</v>
      </c>
      <c r="Q51" s="98">
        <f t="shared" si="8"/>
        <v>5382189</v>
      </c>
      <c r="R51" s="94">
        <v>10</v>
      </c>
      <c r="S51" s="114">
        <f t="shared" si="9"/>
        <v>306130</v>
      </c>
      <c r="T51" s="46">
        <v>0</v>
      </c>
      <c r="U51" s="29">
        <v>0</v>
      </c>
      <c r="V51" s="45">
        <f t="shared" si="0"/>
        <v>861</v>
      </c>
      <c r="W51" s="30">
        <f t="shared" si="1"/>
        <v>41241753</v>
      </c>
      <c r="X51"/>
      <c r="Y51"/>
      <c r="Z51"/>
      <c r="AA51"/>
      <c r="AB51"/>
    </row>
    <row r="52" spans="1:28" s="65" customFormat="1" x14ac:dyDescent="0.2">
      <c r="A52" s="60">
        <v>13503</v>
      </c>
      <c r="B52" s="250" t="s">
        <v>725</v>
      </c>
      <c r="C52" s="169" t="s">
        <v>349</v>
      </c>
      <c r="D52" s="118">
        <v>510</v>
      </c>
      <c r="E52" s="98">
        <f t="shared" si="2"/>
        <v>29515230</v>
      </c>
      <c r="F52" s="93">
        <v>215</v>
      </c>
      <c r="G52" s="42">
        <f t="shared" si="3"/>
        <v>6581795</v>
      </c>
      <c r="H52" s="172">
        <v>172</v>
      </c>
      <c r="I52" s="98">
        <f t="shared" si="4"/>
        <v>9954156</v>
      </c>
      <c r="J52" s="99">
        <v>94</v>
      </c>
      <c r="K52" s="114">
        <f t="shared" si="5"/>
        <v>2877622</v>
      </c>
      <c r="L52" s="119"/>
      <c r="M52" s="98">
        <f t="shared" si="6"/>
        <v>0</v>
      </c>
      <c r="N52" s="94"/>
      <c r="O52" s="42">
        <f t="shared" si="7"/>
        <v>0</v>
      </c>
      <c r="P52" s="178">
        <v>77</v>
      </c>
      <c r="Q52" s="98">
        <f t="shared" si="8"/>
        <v>4456221</v>
      </c>
      <c r="R52" s="94">
        <v>12</v>
      </c>
      <c r="S52" s="114">
        <f t="shared" si="9"/>
        <v>367356</v>
      </c>
      <c r="T52" s="46">
        <v>4</v>
      </c>
      <c r="U52" s="29">
        <v>136696</v>
      </c>
      <c r="V52" s="45">
        <f t="shared" si="0"/>
        <v>1084</v>
      </c>
      <c r="W52" s="30">
        <f t="shared" si="1"/>
        <v>53889076</v>
      </c>
      <c r="X52"/>
      <c r="Y52"/>
      <c r="Z52"/>
      <c r="AA52"/>
      <c r="AB52"/>
    </row>
    <row r="53" spans="1:28" s="65" customFormat="1" x14ac:dyDescent="0.2">
      <c r="A53" s="60">
        <v>13504</v>
      </c>
      <c r="B53" s="250" t="s">
        <v>728</v>
      </c>
      <c r="C53" s="169" t="s">
        <v>350</v>
      </c>
      <c r="D53" s="118">
        <v>436</v>
      </c>
      <c r="E53" s="98">
        <f t="shared" si="2"/>
        <v>25232628</v>
      </c>
      <c r="F53" s="93">
        <v>354</v>
      </c>
      <c r="G53" s="42">
        <f t="shared" si="3"/>
        <v>10837002</v>
      </c>
      <c r="H53" s="172">
        <v>315</v>
      </c>
      <c r="I53" s="98">
        <f t="shared" si="4"/>
        <v>18229995</v>
      </c>
      <c r="J53" s="99">
        <v>195</v>
      </c>
      <c r="K53" s="114">
        <f t="shared" si="5"/>
        <v>5969535</v>
      </c>
      <c r="L53" s="119"/>
      <c r="M53" s="98">
        <f t="shared" si="6"/>
        <v>0</v>
      </c>
      <c r="N53" s="94"/>
      <c r="O53" s="42">
        <f t="shared" si="7"/>
        <v>0</v>
      </c>
      <c r="P53" s="178">
        <v>84</v>
      </c>
      <c r="Q53" s="98">
        <f t="shared" si="8"/>
        <v>4861332</v>
      </c>
      <c r="R53" s="94">
        <v>24</v>
      </c>
      <c r="S53" s="114">
        <f t="shared" si="9"/>
        <v>734712</v>
      </c>
      <c r="T53" s="46">
        <v>0</v>
      </c>
      <c r="U53" s="29">
        <v>0</v>
      </c>
      <c r="V53" s="45">
        <f t="shared" si="0"/>
        <v>1408</v>
      </c>
      <c r="W53" s="30">
        <f t="shared" si="1"/>
        <v>65865204</v>
      </c>
      <c r="X53"/>
      <c r="Y53"/>
      <c r="Z53"/>
      <c r="AA53"/>
      <c r="AB53"/>
    </row>
    <row r="54" spans="1:28" s="65" customFormat="1" x14ac:dyDescent="0.2">
      <c r="A54" s="60">
        <v>13505</v>
      </c>
      <c r="B54" s="250" t="s">
        <v>727</v>
      </c>
      <c r="C54" s="169" t="s">
        <v>351</v>
      </c>
      <c r="D54" s="118">
        <v>146</v>
      </c>
      <c r="E54" s="98">
        <f t="shared" si="2"/>
        <v>8449458</v>
      </c>
      <c r="F54" s="93">
        <v>147</v>
      </c>
      <c r="G54" s="42">
        <f t="shared" si="3"/>
        <v>4500111</v>
      </c>
      <c r="H54" s="172">
        <v>149</v>
      </c>
      <c r="I54" s="98">
        <f t="shared" si="4"/>
        <v>8623077</v>
      </c>
      <c r="J54" s="99">
        <v>119</v>
      </c>
      <c r="K54" s="114">
        <f t="shared" si="5"/>
        <v>3642947</v>
      </c>
      <c r="L54" s="119"/>
      <c r="M54" s="98">
        <f t="shared" si="6"/>
        <v>0</v>
      </c>
      <c r="N54" s="94"/>
      <c r="O54" s="42">
        <f t="shared" si="7"/>
        <v>0</v>
      </c>
      <c r="P54" s="178">
        <v>68</v>
      </c>
      <c r="Q54" s="98">
        <f t="shared" si="8"/>
        <v>3935364</v>
      </c>
      <c r="R54" s="94">
        <v>21</v>
      </c>
      <c r="S54" s="114">
        <f t="shared" si="9"/>
        <v>642873</v>
      </c>
      <c r="T54" s="46">
        <v>0</v>
      </c>
      <c r="U54" s="29">
        <v>0</v>
      </c>
      <c r="V54" s="45">
        <f t="shared" si="0"/>
        <v>650</v>
      </c>
      <c r="W54" s="30">
        <f t="shared" si="1"/>
        <v>29793830</v>
      </c>
      <c r="X54"/>
      <c r="Y54"/>
      <c r="Z54"/>
      <c r="AA54"/>
      <c r="AB54"/>
    </row>
    <row r="55" spans="1:28" s="65" customFormat="1" x14ac:dyDescent="0.2">
      <c r="A55" s="60">
        <v>13601</v>
      </c>
      <c r="B55" s="250" t="s">
        <v>721</v>
      </c>
      <c r="C55" s="169" t="s">
        <v>352</v>
      </c>
      <c r="D55" s="118">
        <v>811</v>
      </c>
      <c r="E55" s="98">
        <f t="shared" si="2"/>
        <v>46935003</v>
      </c>
      <c r="F55" s="93">
        <v>729</v>
      </c>
      <c r="G55" s="42">
        <f t="shared" si="3"/>
        <v>22316877</v>
      </c>
      <c r="H55" s="172">
        <v>317</v>
      </c>
      <c r="I55" s="98">
        <f t="shared" si="4"/>
        <v>18345741</v>
      </c>
      <c r="J55" s="99">
        <v>298</v>
      </c>
      <c r="K55" s="114">
        <f t="shared" si="5"/>
        <v>9122674</v>
      </c>
      <c r="L55" s="97">
        <v>30</v>
      </c>
      <c r="M55" s="98">
        <f t="shared" si="6"/>
        <v>1736190</v>
      </c>
      <c r="N55" s="99">
        <v>4</v>
      </c>
      <c r="O55" s="42">
        <f t="shared" si="7"/>
        <v>122452</v>
      </c>
      <c r="P55" s="172">
        <v>174</v>
      </c>
      <c r="Q55" s="98">
        <f t="shared" si="8"/>
        <v>10069902</v>
      </c>
      <c r="R55" s="99">
        <v>47</v>
      </c>
      <c r="S55" s="114">
        <f t="shared" si="9"/>
        <v>1438811</v>
      </c>
      <c r="T55" s="46">
        <v>1</v>
      </c>
      <c r="U55" s="29">
        <v>35421</v>
      </c>
      <c r="V55" s="45">
        <f t="shared" si="0"/>
        <v>2411</v>
      </c>
      <c r="W55" s="30">
        <f t="shared" si="1"/>
        <v>110123071</v>
      </c>
      <c r="X55"/>
      <c r="Y55"/>
      <c r="Z55"/>
      <c r="AA55"/>
      <c r="AB55"/>
    </row>
    <row r="56" spans="1:28" s="65" customFormat="1" x14ac:dyDescent="0.2">
      <c r="A56" s="60">
        <v>13602</v>
      </c>
      <c r="B56" s="250" t="s">
        <v>723</v>
      </c>
      <c r="C56" s="169" t="s">
        <v>353</v>
      </c>
      <c r="D56" s="118">
        <v>189</v>
      </c>
      <c r="E56" s="98">
        <f t="shared" si="2"/>
        <v>10937997</v>
      </c>
      <c r="F56" s="93">
        <v>178</v>
      </c>
      <c r="G56" s="42">
        <f t="shared" si="3"/>
        <v>5449114</v>
      </c>
      <c r="H56" s="172">
        <v>67</v>
      </c>
      <c r="I56" s="98">
        <f t="shared" si="4"/>
        <v>3877491</v>
      </c>
      <c r="J56" s="99">
        <v>41</v>
      </c>
      <c r="K56" s="114">
        <f t="shared" si="5"/>
        <v>1255133</v>
      </c>
      <c r="L56" s="119"/>
      <c r="M56" s="98">
        <f t="shared" si="6"/>
        <v>0</v>
      </c>
      <c r="N56" s="94"/>
      <c r="O56" s="42">
        <f t="shared" si="7"/>
        <v>0</v>
      </c>
      <c r="P56" s="178">
        <v>22</v>
      </c>
      <c r="Q56" s="98">
        <f t="shared" si="8"/>
        <v>1273206</v>
      </c>
      <c r="R56" s="94">
        <v>2</v>
      </c>
      <c r="S56" s="114">
        <f t="shared" si="9"/>
        <v>61226</v>
      </c>
      <c r="T56" s="46">
        <v>0</v>
      </c>
      <c r="U56" s="29">
        <v>0</v>
      </c>
      <c r="V56" s="45">
        <f t="shared" si="0"/>
        <v>499</v>
      </c>
      <c r="W56" s="30">
        <f t="shared" si="1"/>
        <v>22854167</v>
      </c>
      <c r="X56"/>
      <c r="Y56"/>
      <c r="Z56"/>
      <c r="AA56"/>
      <c r="AB56"/>
    </row>
    <row r="57" spans="1:28" s="65" customFormat="1" x14ac:dyDescent="0.2">
      <c r="A57" s="60">
        <v>13603</v>
      </c>
      <c r="B57" s="250" t="s">
        <v>714</v>
      </c>
      <c r="C57" s="169" t="s">
        <v>354</v>
      </c>
      <c r="D57" s="118">
        <v>212</v>
      </c>
      <c r="E57" s="98">
        <f t="shared" si="2"/>
        <v>12269076</v>
      </c>
      <c r="F57" s="93">
        <v>173</v>
      </c>
      <c r="G57" s="42">
        <f t="shared" si="3"/>
        <v>5296049</v>
      </c>
      <c r="H57" s="173"/>
      <c r="I57" s="98">
        <f t="shared" si="4"/>
        <v>0</v>
      </c>
      <c r="J57" s="147"/>
      <c r="K57" s="114">
        <f t="shared" si="5"/>
        <v>0</v>
      </c>
      <c r="L57" s="119"/>
      <c r="M57" s="98">
        <f t="shared" si="6"/>
        <v>0</v>
      </c>
      <c r="N57" s="94"/>
      <c r="O57" s="42">
        <f t="shared" si="7"/>
        <v>0</v>
      </c>
      <c r="P57" s="178">
        <v>64</v>
      </c>
      <c r="Q57" s="98">
        <f t="shared" si="8"/>
        <v>3703872</v>
      </c>
      <c r="R57" s="94">
        <v>18</v>
      </c>
      <c r="S57" s="114">
        <f t="shared" si="9"/>
        <v>551034</v>
      </c>
      <c r="T57" s="46">
        <v>0</v>
      </c>
      <c r="U57" s="29">
        <v>0</v>
      </c>
      <c r="V57" s="45">
        <f t="shared" si="0"/>
        <v>467</v>
      </c>
      <c r="W57" s="30">
        <f t="shared" si="1"/>
        <v>21820031</v>
      </c>
      <c r="X57"/>
      <c r="Y57"/>
      <c r="Z57"/>
      <c r="AA57"/>
      <c r="AB57"/>
    </row>
    <row r="58" spans="1:28" s="65" customFormat="1" x14ac:dyDescent="0.2">
      <c r="A58" s="60">
        <v>13604</v>
      </c>
      <c r="B58" s="250" t="s">
        <v>724</v>
      </c>
      <c r="C58" s="169" t="s">
        <v>355</v>
      </c>
      <c r="D58" s="118">
        <v>158</v>
      </c>
      <c r="E58" s="98">
        <f t="shared" si="2"/>
        <v>9143934</v>
      </c>
      <c r="F58" s="93">
        <v>127</v>
      </c>
      <c r="G58" s="42">
        <f t="shared" si="3"/>
        <v>3887851</v>
      </c>
      <c r="H58" s="172">
        <v>72</v>
      </c>
      <c r="I58" s="98">
        <f t="shared" si="4"/>
        <v>4166856</v>
      </c>
      <c r="J58" s="99">
        <v>9</v>
      </c>
      <c r="K58" s="114">
        <f t="shared" si="5"/>
        <v>275517</v>
      </c>
      <c r="L58" s="119"/>
      <c r="M58" s="98">
        <f t="shared" si="6"/>
        <v>0</v>
      </c>
      <c r="N58" s="94"/>
      <c r="O58" s="42">
        <f t="shared" si="7"/>
        <v>0</v>
      </c>
      <c r="P58" s="178">
        <v>22</v>
      </c>
      <c r="Q58" s="98">
        <f t="shared" si="8"/>
        <v>1273206</v>
      </c>
      <c r="R58" s="94">
        <v>7</v>
      </c>
      <c r="S58" s="114">
        <f t="shared" si="9"/>
        <v>214291</v>
      </c>
      <c r="T58" s="46">
        <v>3</v>
      </c>
      <c r="U58" s="29">
        <v>104376</v>
      </c>
      <c r="V58" s="45">
        <f t="shared" si="0"/>
        <v>398</v>
      </c>
      <c r="W58" s="30">
        <f t="shared" si="1"/>
        <v>19066031</v>
      </c>
      <c r="X58"/>
      <c r="Y58"/>
      <c r="Z58"/>
      <c r="AA58"/>
      <c r="AB58"/>
    </row>
    <row r="59" spans="1:28" s="65" customFormat="1" ht="13.5" thickBot="1" x14ac:dyDescent="0.25">
      <c r="A59" s="62">
        <v>13605</v>
      </c>
      <c r="B59" s="255" t="s">
        <v>722</v>
      </c>
      <c r="C59" s="170" t="s">
        <v>356</v>
      </c>
      <c r="D59" s="121">
        <v>125</v>
      </c>
      <c r="E59" s="175">
        <f t="shared" si="2"/>
        <v>7234125</v>
      </c>
      <c r="F59" s="123">
        <v>105</v>
      </c>
      <c r="G59" s="176">
        <f t="shared" si="3"/>
        <v>3214365</v>
      </c>
      <c r="H59" s="172">
        <v>39</v>
      </c>
      <c r="I59" s="98">
        <f t="shared" si="4"/>
        <v>2257047</v>
      </c>
      <c r="J59" s="99">
        <v>31</v>
      </c>
      <c r="K59" s="114">
        <f t="shared" si="5"/>
        <v>949003</v>
      </c>
      <c r="L59" s="125"/>
      <c r="M59" s="175">
        <f t="shared" si="6"/>
        <v>0</v>
      </c>
      <c r="N59" s="126"/>
      <c r="O59" s="176">
        <f t="shared" si="7"/>
        <v>0</v>
      </c>
      <c r="P59" s="178">
        <v>20</v>
      </c>
      <c r="Q59" s="98">
        <f t="shared" si="8"/>
        <v>1157460</v>
      </c>
      <c r="R59" s="94">
        <v>5</v>
      </c>
      <c r="S59" s="114">
        <f t="shared" si="9"/>
        <v>153065</v>
      </c>
      <c r="T59" s="180">
        <v>0</v>
      </c>
      <c r="U59" s="181">
        <v>0</v>
      </c>
      <c r="V59" s="45">
        <f t="shared" si="0"/>
        <v>325</v>
      </c>
      <c r="W59" s="30">
        <f t="shared" si="1"/>
        <v>14965065</v>
      </c>
      <c r="X59"/>
      <c r="Y59"/>
      <c r="Z59"/>
      <c r="AA59"/>
      <c r="AB59"/>
    </row>
    <row r="60" spans="1:28" s="65" customFormat="1" ht="13.5" thickBot="1" x14ac:dyDescent="0.25">
      <c r="A60" s="335" t="s">
        <v>21</v>
      </c>
      <c r="B60" s="336"/>
      <c r="C60" s="337"/>
      <c r="D60" s="3">
        <f>SUM(D8:D59)</f>
        <v>24648</v>
      </c>
      <c r="E60" s="4">
        <f t="shared" ref="E60:W60" si="10">SUM(E8:E59)</f>
        <v>1426453704</v>
      </c>
      <c r="F60" s="4">
        <f t="shared" si="10"/>
        <v>22969</v>
      </c>
      <c r="G60" s="8">
        <f t="shared" si="10"/>
        <v>703149997</v>
      </c>
      <c r="H60" s="4">
        <f t="shared" si="10"/>
        <v>13083</v>
      </c>
      <c r="I60" s="4">
        <f t="shared" si="10"/>
        <v>757152459</v>
      </c>
      <c r="J60" s="4">
        <f t="shared" si="10"/>
        <v>10772</v>
      </c>
      <c r="K60" s="9">
        <f t="shared" si="10"/>
        <v>329763236</v>
      </c>
      <c r="L60" s="3">
        <f t="shared" si="10"/>
        <v>196</v>
      </c>
      <c r="M60" s="4">
        <f t="shared" si="10"/>
        <v>11343108</v>
      </c>
      <c r="N60" s="4">
        <f t="shared" si="10"/>
        <v>49</v>
      </c>
      <c r="O60" s="8">
        <f t="shared" si="10"/>
        <v>1500037</v>
      </c>
      <c r="P60" s="3">
        <f t="shared" si="10"/>
        <v>5345</v>
      </c>
      <c r="Q60" s="4">
        <f t="shared" si="10"/>
        <v>309331185</v>
      </c>
      <c r="R60" s="4">
        <f t="shared" si="10"/>
        <v>1184</v>
      </c>
      <c r="S60" s="8">
        <f t="shared" si="10"/>
        <v>36245792</v>
      </c>
      <c r="T60" s="3">
        <f t="shared" si="10"/>
        <v>72</v>
      </c>
      <c r="U60" s="8">
        <f t="shared" si="10"/>
        <v>2305070</v>
      </c>
      <c r="V60" s="3">
        <f t="shared" si="10"/>
        <v>78318</v>
      </c>
      <c r="W60" s="8">
        <f t="shared" si="10"/>
        <v>3577244588</v>
      </c>
      <c r="X60"/>
      <c r="Y60"/>
      <c r="Z60"/>
      <c r="AA60"/>
      <c r="AB60"/>
    </row>
    <row r="61" spans="1:28" s="65" customFormat="1" x14ac:dyDescent="0.2">
      <c r="A61" s="360"/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/>
      <c r="Y61"/>
      <c r="Z61"/>
      <c r="AA61"/>
      <c r="AB61"/>
    </row>
    <row r="62" spans="1:28" ht="15" x14ac:dyDescent="0.25">
      <c r="C62" s="136"/>
      <c r="E62" s="18"/>
      <c r="G62" s="21"/>
      <c r="H62" s="21"/>
      <c r="I62" s="20"/>
    </row>
    <row r="63" spans="1:28" ht="15" x14ac:dyDescent="0.25">
      <c r="C63" s="136"/>
      <c r="E63" s="18"/>
      <c r="F63" s="40" t="s">
        <v>372</v>
      </c>
      <c r="G63" s="41">
        <v>57873</v>
      </c>
      <c r="H63" s="21"/>
      <c r="I63" s="20"/>
      <c r="L63" s="10"/>
    </row>
    <row r="64" spans="1:28" ht="15" x14ac:dyDescent="0.25">
      <c r="C64" s="136"/>
      <c r="E64" s="18"/>
      <c r="F64" s="40" t="s">
        <v>373</v>
      </c>
      <c r="G64" s="41">
        <v>30613</v>
      </c>
      <c r="H64" s="21"/>
      <c r="I64" s="20"/>
    </row>
    <row r="65" spans="3:9" ht="15" x14ac:dyDescent="0.25">
      <c r="C65" s="136"/>
      <c r="E65" s="18"/>
      <c r="G65" s="21"/>
      <c r="H65" s="21"/>
      <c r="I65" s="20"/>
    </row>
    <row r="66" spans="3:9" ht="15" x14ac:dyDescent="0.25">
      <c r="C66" s="136"/>
      <c r="E66" s="18"/>
      <c r="G66" s="21"/>
      <c r="H66" s="21"/>
      <c r="I66" s="20"/>
    </row>
    <row r="67" spans="3:9" ht="15" x14ac:dyDescent="0.25">
      <c r="C67" s="136"/>
      <c r="E67" s="18"/>
      <c r="H67" s="21"/>
      <c r="I67" s="20"/>
    </row>
    <row r="68" spans="3:9" ht="15" x14ac:dyDescent="0.25">
      <c r="C68" s="136"/>
      <c r="E68" s="18"/>
      <c r="H68" s="21"/>
      <c r="I68" s="20"/>
    </row>
    <row r="69" spans="3:9" ht="15" x14ac:dyDescent="0.25">
      <c r="C69" s="136"/>
      <c r="E69" s="18"/>
      <c r="H69" s="21"/>
      <c r="I69" s="20"/>
    </row>
    <row r="70" spans="3:9" ht="15" x14ac:dyDescent="0.25">
      <c r="C70" s="136"/>
      <c r="E70" s="18"/>
      <c r="H70" s="21"/>
      <c r="I70" s="20"/>
    </row>
    <row r="71" spans="3:9" ht="15" x14ac:dyDescent="0.25">
      <c r="C71" s="136"/>
      <c r="E71" s="18"/>
      <c r="H71" s="21"/>
      <c r="I71" s="20"/>
    </row>
    <row r="72" spans="3:9" ht="15" x14ac:dyDescent="0.25">
      <c r="C72" s="136"/>
      <c r="E72" s="18"/>
      <c r="H72" s="21"/>
    </row>
    <row r="73" spans="3:9" ht="15" x14ac:dyDescent="0.25">
      <c r="C73" s="136"/>
      <c r="D73" s="17"/>
      <c r="E73" s="18"/>
      <c r="H73" s="21"/>
      <c r="I73" s="21"/>
    </row>
    <row r="74" spans="3:9" ht="15" x14ac:dyDescent="0.25">
      <c r="C74" s="136"/>
      <c r="D74" s="17"/>
      <c r="E74" s="18"/>
      <c r="H74" s="21"/>
      <c r="I74" s="21"/>
    </row>
    <row r="75" spans="3:9" ht="15" x14ac:dyDescent="0.25">
      <c r="C75" s="136"/>
      <c r="D75" s="17"/>
      <c r="E75" s="18"/>
      <c r="H75" s="21"/>
      <c r="I75" s="21"/>
    </row>
    <row r="76" spans="3:9" ht="15" x14ac:dyDescent="0.25">
      <c r="C76" s="136"/>
      <c r="D76" s="17"/>
      <c r="E76" s="18"/>
      <c r="H76" s="21"/>
      <c r="I76" s="21"/>
    </row>
    <row r="77" spans="3:9" ht="15" x14ac:dyDescent="0.25">
      <c r="C77" s="136"/>
      <c r="D77" s="17"/>
      <c r="E77" s="18"/>
      <c r="H77" s="21"/>
      <c r="I77" s="21"/>
    </row>
    <row r="78" spans="3:9" ht="15" x14ac:dyDescent="0.25">
      <c r="C78" s="136"/>
      <c r="D78" s="17"/>
      <c r="E78" s="18"/>
      <c r="H78" s="21"/>
      <c r="I78" s="21"/>
    </row>
    <row r="79" spans="3:9" ht="15" x14ac:dyDescent="0.25">
      <c r="C79" s="136"/>
      <c r="D79" s="17"/>
      <c r="E79" s="18"/>
      <c r="H79" s="21"/>
      <c r="I79" s="21"/>
    </row>
    <row r="80" spans="3:9" ht="15" x14ac:dyDescent="0.25">
      <c r="C80" s="136"/>
      <c r="D80" s="17"/>
      <c r="E80" s="18"/>
      <c r="H80" s="21"/>
      <c r="I80" s="21"/>
    </row>
    <row r="81" spans="3:9" ht="15" x14ac:dyDescent="0.25">
      <c r="C81" s="136"/>
      <c r="D81" s="17"/>
      <c r="E81" s="18"/>
      <c r="H81" s="21"/>
      <c r="I81" s="21"/>
    </row>
    <row r="82" spans="3:9" ht="15" x14ac:dyDescent="0.25">
      <c r="C82" s="136"/>
      <c r="D82" s="17"/>
      <c r="E82" s="18"/>
      <c r="H82" s="21"/>
      <c r="I82" s="21"/>
    </row>
    <row r="83" spans="3:9" ht="15" x14ac:dyDescent="0.25">
      <c r="C83" s="136"/>
      <c r="D83" s="17"/>
      <c r="E83" s="18"/>
      <c r="H83" s="21"/>
      <c r="I83" s="21"/>
    </row>
    <row r="84" spans="3:9" ht="15" x14ac:dyDescent="0.25">
      <c r="C84" s="136"/>
      <c r="D84" s="17"/>
      <c r="E84" s="18"/>
      <c r="H84" s="21"/>
      <c r="I84" s="21"/>
    </row>
    <row r="85" spans="3:9" ht="15" x14ac:dyDescent="0.25">
      <c r="C85" s="136"/>
      <c r="D85" s="17"/>
      <c r="E85" s="18"/>
      <c r="H85" s="21"/>
      <c r="I85" s="21"/>
    </row>
    <row r="86" spans="3:9" ht="15" x14ac:dyDescent="0.25">
      <c r="C86" s="136"/>
      <c r="D86" s="17"/>
      <c r="E86" s="18"/>
      <c r="H86" s="21"/>
      <c r="I86" s="21"/>
    </row>
    <row r="87" spans="3:9" ht="15" x14ac:dyDescent="0.25">
      <c r="C87" s="136"/>
      <c r="D87" s="17"/>
      <c r="E87" s="18"/>
      <c r="H87" s="21"/>
      <c r="I87" s="21"/>
    </row>
    <row r="88" spans="3:9" ht="15" x14ac:dyDescent="0.25">
      <c r="C88" s="136"/>
      <c r="D88" s="17"/>
      <c r="E88" s="18"/>
      <c r="H88" s="21"/>
      <c r="I88" s="21"/>
    </row>
    <row r="89" spans="3:9" ht="15" x14ac:dyDescent="0.25">
      <c r="C89" s="136"/>
      <c r="D89" s="17"/>
      <c r="E89" s="18"/>
      <c r="H89" s="21"/>
      <c r="I89" s="21"/>
    </row>
    <row r="90" spans="3:9" ht="15" x14ac:dyDescent="0.25">
      <c r="C90" s="136"/>
      <c r="D90" s="17"/>
      <c r="E90" s="18"/>
      <c r="H90" s="21"/>
      <c r="I90" s="21"/>
    </row>
    <row r="91" spans="3:9" ht="15" x14ac:dyDescent="0.25">
      <c r="C91" s="136"/>
      <c r="D91" s="17"/>
      <c r="E91" s="18"/>
      <c r="H91" s="21"/>
      <c r="I91" s="21"/>
    </row>
    <row r="92" spans="3:9" ht="15" x14ac:dyDescent="0.25">
      <c r="C92" s="136"/>
      <c r="D92" s="17"/>
      <c r="E92" s="18"/>
      <c r="H92" s="21"/>
      <c r="I92" s="21"/>
    </row>
    <row r="93" spans="3:9" ht="15" x14ac:dyDescent="0.25">
      <c r="C93" s="136"/>
      <c r="D93" s="17"/>
      <c r="E93" s="18"/>
      <c r="H93" s="21"/>
      <c r="I93" s="21"/>
    </row>
    <row r="94" spans="3:9" ht="15" x14ac:dyDescent="0.25">
      <c r="C94" s="136"/>
      <c r="D94" s="17"/>
      <c r="E94" s="18"/>
      <c r="H94" s="21"/>
      <c r="I94" s="21"/>
    </row>
    <row r="95" spans="3:9" ht="15" x14ac:dyDescent="0.25">
      <c r="C95" s="136"/>
      <c r="D95" s="17"/>
      <c r="E95" s="18"/>
      <c r="H95" s="21"/>
      <c r="I95" s="21"/>
    </row>
    <row r="96" spans="3:9" ht="15" x14ac:dyDescent="0.25">
      <c r="C96" s="136"/>
      <c r="D96" s="17"/>
      <c r="E96" s="18"/>
      <c r="H96" s="21"/>
      <c r="I96" s="21"/>
    </row>
    <row r="97" spans="3:9" ht="15" x14ac:dyDescent="0.25">
      <c r="C97" s="136"/>
      <c r="D97" s="17"/>
      <c r="E97" s="18"/>
      <c r="H97" s="21"/>
      <c r="I97" s="21"/>
    </row>
    <row r="98" spans="3:9" ht="15" x14ac:dyDescent="0.25">
      <c r="C98" s="136"/>
      <c r="D98" s="17"/>
      <c r="E98" s="18"/>
      <c r="H98" s="21"/>
      <c r="I98" s="21"/>
    </row>
    <row r="99" spans="3:9" ht="15" x14ac:dyDescent="0.25">
      <c r="C99" s="136"/>
      <c r="D99" s="17"/>
      <c r="E99" s="18"/>
      <c r="H99" s="21"/>
      <c r="I99" s="21"/>
    </row>
    <row r="100" spans="3:9" ht="15" x14ac:dyDescent="0.25">
      <c r="C100" s="136"/>
      <c r="D100" s="17"/>
      <c r="E100" s="18"/>
      <c r="H100" s="21"/>
      <c r="I100" s="21"/>
    </row>
    <row r="101" spans="3:9" ht="15" x14ac:dyDescent="0.25">
      <c r="C101" s="136"/>
      <c r="D101" s="17"/>
      <c r="E101" s="18"/>
      <c r="H101" s="21"/>
      <c r="I101" s="21"/>
    </row>
    <row r="102" spans="3:9" ht="15" x14ac:dyDescent="0.25">
      <c r="C102" s="136"/>
      <c r="D102" s="17"/>
      <c r="E102" s="18"/>
      <c r="H102" s="21"/>
      <c r="I102" s="21"/>
    </row>
    <row r="103" spans="3:9" ht="15" x14ac:dyDescent="0.25">
      <c r="C103" s="136"/>
      <c r="D103" s="17"/>
      <c r="E103" s="18"/>
      <c r="H103" s="21"/>
      <c r="I103" s="21"/>
    </row>
    <row r="104" spans="3:9" ht="15" x14ac:dyDescent="0.25">
      <c r="C104" s="136"/>
      <c r="D104" s="17"/>
      <c r="E104" s="18"/>
      <c r="H104" s="21"/>
      <c r="I104" s="21"/>
    </row>
    <row r="105" spans="3:9" ht="15" x14ac:dyDescent="0.25">
      <c r="C105" s="136"/>
      <c r="D105" s="17"/>
      <c r="E105" s="18"/>
      <c r="H105" s="21"/>
      <c r="I105" s="21"/>
    </row>
    <row r="106" spans="3:9" ht="15" x14ac:dyDescent="0.25">
      <c r="C106" s="136"/>
      <c r="D106" s="17"/>
      <c r="E106" s="18"/>
      <c r="H106" s="21"/>
      <c r="I106" s="21"/>
    </row>
    <row r="107" spans="3:9" ht="15" x14ac:dyDescent="0.25">
      <c r="C107" s="136"/>
      <c r="D107" s="17"/>
      <c r="E107" s="18"/>
      <c r="H107" s="21"/>
      <c r="I107" s="21"/>
    </row>
    <row r="108" spans="3:9" ht="15" x14ac:dyDescent="0.25">
      <c r="C108" s="136"/>
      <c r="D108" s="17"/>
      <c r="E108" s="18"/>
      <c r="H108" s="21"/>
      <c r="I108" s="21"/>
    </row>
    <row r="109" spans="3:9" ht="15" x14ac:dyDescent="0.25">
      <c r="C109" s="136"/>
      <c r="D109" s="17"/>
      <c r="E109" s="18"/>
      <c r="H109" s="21"/>
      <c r="I109" s="21"/>
    </row>
    <row r="110" spans="3:9" ht="15" x14ac:dyDescent="0.25">
      <c r="C110" s="136"/>
      <c r="D110" s="17"/>
      <c r="E110" s="18"/>
      <c r="H110" s="21"/>
      <c r="I110" s="21"/>
    </row>
    <row r="111" spans="3:9" ht="15" x14ac:dyDescent="0.25">
      <c r="C111" s="136"/>
      <c r="D111" s="17"/>
      <c r="E111" s="18"/>
      <c r="H111" s="21"/>
      <c r="I111" s="21"/>
    </row>
    <row r="112" spans="3:9" ht="15" x14ac:dyDescent="0.25">
      <c r="C112" s="136"/>
      <c r="D112" s="17"/>
      <c r="E112" s="18"/>
      <c r="H112" s="21"/>
      <c r="I112" s="21"/>
    </row>
    <row r="113" spans="3:9" ht="15" x14ac:dyDescent="0.25">
      <c r="C113" s="136"/>
      <c r="D113" s="17"/>
      <c r="E113" s="18"/>
      <c r="H113" s="21"/>
      <c r="I113" s="21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zoomScale="77" zoomScaleNormal="77" workbookViewId="0">
      <selection activeCell="H23" sqref="H23:S29"/>
    </sheetView>
  </sheetViews>
  <sheetFormatPr baseColWidth="10" defaultRowHeight="12.75" x14ac:dyDescent="0.2"/>
  <cols>
    <col min="2" max="2" width="13.5703125" customWidth="1"/>
    <col min="4" max="21" width="16.140625" customWidth="1"/>
    <col min="23" max="23" width="13.5703125" bestFit="1" customWidth="1"/>
  </cols>
  <sheetData>
    <row r="1" spans="1:35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5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35" x14ac:dyDescent="0.2">
      <c r="A3" s="51"/>
      <c r="B3" s="51"/>
      <c r="C3" s="51"/>
    </row>
    <row r="4" spans="1:35" ht="18" x14ac:dyDescent="0.25">
      <c r="A4" s="341" t="s">
        <v>398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5" ht="13.5" thickBot="1" x14ac:dyDescent="0.25">
      <c r="A5" s="51"/>
      <c r="B5" s="51"/>
      <c r="C5" s="51"/>
    </row>
    <row r="6" spans="1:35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5" s="65" customFormat="1" ht="95.2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35" s="65" customFormat="1" x14ac:dyDescent="0.2">
      <c r="A8" s="58">
        <v>10101</v>
      </c>
      <c r="B8" s="58">
        <v>14101</v>
      </c>
      <c r="C8" s="131" t="s">
        <v>243</v>
      </c>
      <c r="D8" s="163">
        <v>1152</v>
      </c>
      <c r="E8" s="100">
        <f>D8*$F$24</f>
        <v>66669696</v>
      </c>
      <c r="F8" s="163">
        <v>1038</v>
      </c>
      <c r="G8" s="113">
        <f>F8*$F$25</f>
        <v>31776294</v>
      </c>
      <c r="H8" s="163">
        <v>298</v>
      </c>
      <c r="I8" s="100">
        <f>H8*$F$24</f>
        <v>17246154</v>
      </c>
      <c r="J8" s="163">
        <v>273</v>
      </c>
      <c r="K8" s="113">
        <f>J8*$F$25</f>
        <v>8357349</v>
      </c>
      <c r="L8" s="165">
        <v>34</v>
      </c>
      <c r="M8" s="100">
        <f>L8*$F$24</f>
        <v>1967682</v>
      </c>
      <c r="N8" s="165">
        <v>2</v>
      </c>
      <c r="O8" s="113">
        <f>N8*$F$25</f>
        <v>61226</v>
      </c>
      <c r="P8" s="166">
        <v>212</v>
      </c>
      <c r="Q8" s="100">
        <f>P8*$F$24</f>
        <v>12269076</v>
      </c>
      <c r="R8" s="166">
        <v>95</v>
      </c>
      <c r="S8" s="113">
        <f>R8*$F$25</f>
        <v>2908235</v>
      </c>
      <c r="T8" s="45">
        <v>2</v>
      </c>
      <c r="U8" s="30">
        <v>70842</v>
      </c>
      <c r="V8" s="45">
        <f>D8+F8+H8+J8+L8+N8+P8+R8+T8</f>
        <v>3106</v>
      </c>
      <c r="W8" s="30">
        <f>(E8+G8+I8+K8+M8+O8+Q8+S8+U8)</f>
        <v>141326554</v>
      </c>
      <c r="X8" s="73"/>
      <c r="Y8"/>
      <c r="Z8"/>
      <c r="AA8"/>
      <c r="AB8"/>
      <c r="AD8" s="73"/>
      <c r="AE8"/>
      <c r="AF8"/>
      <c r="AG8" s="73"/>
      <c r="AH8" s="73"/>
      <c r="AI8" s="73"/>
    </row>
    <row r="9" spans="1:35" s="65" customFormat="1" x14ac:dyDescent="0.2">
      <c r="A9" s="60">
        <v>10102</v>
      </c>
      <c r="B9" s="60">
        <v>14106</v>
      </c>
      <c r="C9" s="79" t="s">
        <v>244</v>
      </c>
      <c r="D9" s="93">
        <v>170</v>
      </c>
      <c r="E9" s="100">
        <f t="shared" ref="E9:E19" si="0">D9*$F$24</f>
        <v>9838410</v>
      </c>
      <c r="F9" s="93">
        <v>138</v>
      </c>
      <c r="G9" s="113">
        <f t="shared" ref="G9:G19" si="1">F9*$F$25</f>
        <v>4224594</v>
      </c>
      <c r="H9" s="93">
        <v>67</v>
      </c>
      <c r="I9" s="100">
        <f t="shared" ref="I9:I19" si="2">H9*$F$24</f>
        <v>3877491</v>
      </c>
      <c r="J9" s="93">
        <v>71</v>
      </c>
      <c r="K9" s="113">
        <f t="shared" ref="K9:K19" si="3">J9*$F$25</f>
        <v>2173523</v>
      </c>
      <c r="L9" s="94"/>
      <c r="M9" s="100">
        <f t="shared" ref="M9:M19" si="4">L9*$F$24</f>
        <v>0</v>
      </c>
      <c r="N9" s="94"/>
      <c r="O9" s="113">
        <f t="shared" ref="O9:O19" si="5">N9*$F$25</f>
        <v>0</v>
      </c>
      <c r="P9" s="94">
        <v>41</v>
      </c>
      <c r="Q9" s="100">
        <f t="shared" ref="Q9:Q19" si="6">P9*$F$24</f>
        <v>2372793</v>
      </c>
      <c r="R9" s="94">
        <v>8</v>
      </c>
      <c r="S9" s="113">
        <f t="shared" ref="S9:S19" si="7">R9*$F$25</f>
        <v>244904</v>
      </c>
      <c r="T9" s="46">
        <v>0</v>
      </c>
      <c r="U9" s="29">
        <v>0</v>
      </c>
      <c r="V9" s="45">
        <f t="shared" ref="V9:V19" si="8">D9+F9+H9+J9+L9+N9+P9+R9+T9</f>
        <v>495</v>
      </c>
      <c r="W9" s="30">
        <f t="shared" ref="W9:W19" si="9">(E9+G9+I9+K9+M9+O9+Q9+S9+U9)</f>
        <v>22731715</v>
      </c>
      <c r="X9" s="73"/>
      <c r="Y9"/>
      <c r="Z9"/>
      <c r="AA9"/>
      <c r="AB9"/>
      <c r="AD9" s="73"/>
      <c r="AE9"/>
      <c r="AF9"/>
      <c r="AG9" s="73"/>
      <c r="AH9" s="73"/>
      <c r="AI9" s="73"/>
    </row>
    <row r="10" spans="1:35" s="65" customFormat="1" x14ac:dyDescent="0.2">
      <c r="A10" s="60">
        <v>10103</v>
      </c>
      <c r="B10" s="60">
        <v>14103</v>
      </c>
      <c r="C10" s="79" t="s">
        <v>245</v>
      </c>
      <c r="D10" s="93">
        <v>136</v>
      </c>
      <c r="E10" s="100">
        <f t="shared" si="0"/>
        <v>7870728</v>
      </c>
      <c r="F10" s="93">
        <v>142</v>
      </c>
      <c r="G10" s="113">
        <f t="shared" si="1"/>
        <v>4347046</v>
      </c>
      <c r="H10" s="93">
        <v>41</v>
      </c>
      <c r="I10" s="100">
        <f t="shared" si="2"/>
        <v>2372793</v>
      </c>
      <c r="J10" s="93">
        <v>27</v>
      </c>
      <c r="K10" s="113">
        <f t="shared" si="3"/>
        <v>826551</v>
      </c>
      <c r="L10" s="94"/>
      <c r="M10" s="100">
        <f t="shared" si="4"/>
        <v>0</v>
      </c>
      <c r="N10" s="94"/>
      <c r="O10" s="113">
        <f t="shared" si="5"/>
        <v>0</v>
      </c>
      <c r="P10" s="94"/>
      <c r="Q10" s="100">
        <f t="shared" si="6"/>
        <v>0</v>
      </c>
      <c r="R10" s="94"/>
      <c r="S10" s="113">
        <f t="shared" si="7"/>
        <v>0</v>
      </c>
      <c r="T10" s="46">
        <v>0</v>
      </c>
      <c r="U10" s="29">
        <v>0</v>
      </c>
      <c r="V10" s="45">
        <f t="shared" si="8"/>
        <v>346</v>
      </c>
      <c r="W10" s="30">
        <f t="shared" si="9"/>
        <v>15417118</v>
      </c>
      <c r="X10" s="73"/>
      <c r="Y10"/>
      <c r="Z10"/>
      <c r="AA10"/>
      <c r="AB10"/>
      <c r="AD10" s="73"/>
      <c r="AE10"/>
      <c r="AF10"/>
      <c r="AG10" s="73"/>
      <c r="AH10" s="73"/>
      <c r="AI10" s="73"/>
    </row>
    <row r="11" spans="1:35" s="65" customFormat="1" x14ac:dyDescent="0.2">
      <c r="A11" s="60">
        <v>10104</v>
      </c>
      <c r="B11" s="60">
        <v>14104</v>
      </c>
      <c r="C11" s="79" t="s">
        <v>246</v>
      </c>
      <c r="D11" s="93">
        <v>229</v>
      </c>
      <c r="E11" s="100">
        <f t="shared" si="0"/>
        <v>13252917</v>
      </c>
      <c r="F11" s="93">
        <v>251</v>
      </c>
      <c r="G11" s="113">
        <f t="shared" si="1"/>
        <v>7683863</v>
      </c>
      <c r="H11" s="93">
        <v>74</v>
      </c>
      <c r="I11" s="100">
        <f t="shared" si="2"/>
        <v>4282602</v>
      </c>
      <c r="J11" s="93">
        <v>58</v>
      </c>
      <c r="K11" s="113">
        <f t="shared" si="3"/>
        <v>1775554</v>
      </c>
      <c r="L11" s="94"/>
      <c r="M11" s="100">
        <f t="shared" si="4"/>
        <v>0</v>
      </c>
      <c r="N11" s="94"/>
      <c r="O11" s="113">
        <f t="shared" si="5"/>
        <v>0</v>
      </c>
      <c r="P11" s="94"/>
      <c r="Q11" s="100">
        <f t="shared" si="6"/>
        <v>0</v>
      </c>
      <c r="R11" s="94"/>
      <c r="S11" s="113">
        <f t="shared" si="7"/>
        <v>0</v>
      </c>
      <c r="T11" s="46">
        <v>0</v>
      </c>
      <c r="U11" s="29">
        <v>0</v>
      </c>
      <c r="V11" s="45">
        <f t="shared" si="8"/>
        <v>612</v>
      </c>
      <c r="W11" s="30">
        <f t="shared" si="9"/>
        <v>26994936</v>
      </c>
      <c r="X11" s="73"/>
      <c r="Y11"/>
      <c r="Z11"/>
      <c r="AA11"/>
      <c r="AB11"/>
      <c r="AD11" s="73"/>
      <c r="AE11"/>
      <c r="AF11"/>
      <c r="AG11" s="73"/>
      <c r="AH11" s="73"/>
      <c r="AI11" s="73"/>
    </row>
    <row r="12" spans="1:35" s="65" customFormat="1" x14ac:dyDescent="0.2">
      <c r="A12" s="60">
        <v>10105</v>
      </c>
      <c r="B12" s="60">
        <v>14202</v>
      </c>
      <c r="C12" s="79" t="s">
        <v>247</v>
      </c>
      <c r="D12" s="93">
        <v>189</v>
      </c>
      <c r="E12" s="100">
        <f t="shared" si="0"/>
        <v>10937997</v>
      </c>
      <c r="F12" s="93">
        <v>166</v>
      </c>
      <c r="G12" s="113">
        <f t="shared" si="1"/>
        <v>5081758</v>
      </c>
      <c r="H12" s="93">
        <v>88</v>
      </c>
      <c r="I12" s="100">
        <f t="shared" si="2"/>
        <v>5092824</v>
      </c>
      <c r="J12" s="93">
        <v>50</v>
      </c>
      <c r="K12" s="113">
        <f t="shared" si="3"/>
        <v>1530650</v>
      </c>
      <c r="L12" s="94"/>
      <c r="M12" s="100">
        <f t="shared" si="4"/>
        <v>0</v>
      </c>
      <c r="N12" s="94"/>
      <c r="O12" s="113">
        <f t="shared" si="5"/>
        <v>0</v>
      </c>
      <c r="P12" s="94">
        <v>21</v>
      </c>
      <c r="Q12" s="100">
        <f t="shared" si="6"/>
        <v>1215333</v>
      </c>
      <c r="R12" s="94">
        <v>2</v>
      </c>
      <c r="S12" s="113">
        <f t="shared" si="7"/>
        <v>61226</v>
      </c>
      <c r="T12" s="46">
        <v>0</v>
      </c>
      <c r="U12" s="29">
        <v>0</v>
      </c>
      <c r="V12" s="45">
        <f t="shared" si="8"/>
        <v>516</v>
      </c>
      <c r="W12" s="30">
        <f t="shared" si="9"/>
        <v>23919788</v>
      </c>
      <c r="X12" s="73"/>
      <c r="Y12"/>
      <c r="Z12"/>
      <c r="AA12"/>
      <c r="AB12"/>
      <c r="AD12" s="73"/>
      <c r="AE12"/>
      <c r="AF12"/>
      <c r="AG12" s="73"/>
      <c r="AH12" s="73"/>
      <c r="AI12" s="73"/>
    </row>
    <row r="13" spans="1:35" s="65" customFormat="1" x14ac:dyDescent="0.2">
      <c r="A13" s="60">
        <v>10106</v>
      </c>
      <c r="B13" s="60">
        <v>14102</v>
      </c>
      <c r="C13" s="79" t="s">
        <v>248</v>
      </c>
      <c r="D13" s="93">
        <v>96</v>
      </c>
      <c r="E13" s="100">
        <f t="shared" si="0"/>
        <v>5555808</v>
      </c>
      <c r="F13" s="93">
        <v>80</v>
      </c>
      <c r="G13" s="113">
        <f t="shared" si="1"/>
        <v>2449040</v>
      </c>
      <c r="H13" s="93"/>
      <c r="I13" s="100">
        <f t="shared" si="2"/>
        <v>0</v>
      </c>
      <c r="J13" s="93"/>
      <c r="K13" s="113">
        <f t="shared" si="3"/>
        <v>0</v>
      </c>
      <c r="L13" s="94"/>
      <c r="M13" s="100">
        <f t="shared" si="4"/>
        <v>0</v>
      </c>
      <c r="N13" s="94"/>
      <c r="O13" s="113">
        <f t="shared" si="5"/>
        <v>0</v>
      </c>
      <c r="P13" s="94">
        <v>9</v>
      </c>
      <c r="Q13" s="100">
        <f t="shared" si="6"/>
        <v>520857</v>
      </c>
      <c r="R13" s="94">
        <v>2</v>
      </c>
      <c r="S13" s="113">
        <f t="shared" si="7"/>
        <v>61226</v>
      </c>
      <c r="T13" s="46">
        <v>0</v>
      </c>
      <c r="U13" s="29">
        <v>0</v>
      </c>
      <c r="V13" s="45">
        <f t="shared" si="8"/>
        <v>187</v>
      </c>
      <c r="W13" s="30">
        <f t="shared" si="9"/>
        <v>8586931</v>
      </c>
      <c r="X13" s="73"/>
      <c r="Y13"/>
      <c r="Z13"/>
      <c r="AA13"/>
      <c r="AB13"/>
      <c r="AD13" s="73"/>
      <c r="AE13"/>
      <c r="AF13"/>
      <c r="AG13" s="73"/>
      <c r="AH13" s="73"/>
      <c r="AI13" s="73"/>
    </row>
    <row r="14" spans="1:35" s="65" customFormat="1" x14ac:dyDescent="0.2">
      <c r="A14" s="60">
        <v>10107</v>
      </c>
      <c r="B14" s="60">
        <v>14105</v>
      </c>
      <c r="C14" s="79" t="s">
        <v>249</v>
      </c>
      <c r="D14" s="93">
        <v>58</v>
      </c>
      <c r="E14" s="100">
        <f t="shared" si="0"/>
        <v>3356634</v>
      </c>
      <c r="F14" s="93">
        <v>81</v>
      </c>
      <c r="G14" s="113">
        <f t="shared" si="1"/>
        <v>2479653</v>
      </c>
      <c r="H14" s="93">
        <v>64</v>
      </c>
      <c r="I14" s="100">
        <f t="shared" si="2"/>
        <v>3703872</v>
      </c>
      <c r="J14" s="93">
        <v>30</v>
      </c>
      <c r="K14" s="113">
        <f t="shared" si="3"/>
        <v>918390</v>
      </c>
      <c r="L14" s="94"/>
      <c r="M14" s="100">
        <f t="shared" si="4"/>
        <v>0</v>
      </c>
      <c r="N14" s="94"/>
      <c r="O14" s="113">
        <f t="shared" si="5"/>
        <v>0</v>
      </c>
      <c r="P14" s="94">
        <v>13</v>
      </c>
      <c r="Q14" s="100">
        <f t="shared" si="6"/>
        <v>752349</v>
      </c>
      <c r="R14" s="94">
        <v>2</v>
      </c>
      <c r="S14" s="113">
        <f t="shared" si="7"/>
        <v>61226</v>
      </c>
      <c r="T14" s="46">
        <v>0</v>
      </c>
      <c r="U14" s="29">
        <v>0</v>
      </c>
      <c r="V14" s="45">
        <f t="shared" si="8"/>
        <v>248</v>
      </c>
      <c r="W14" s="30">
        <f t="shared" si="9"/>
        <v>11272124</v>
      </c>
      <c r="X14" s="73"/>
      <c r="Y14"/>
      <c r="Z14"/>
      <c r="AA14"/>
      <c r="AB14"/>
      <c r="AD14" s="73"/>
      <c r="AE14"/>
      <c r="AF14"/>
      <c r="AG14" s="73"/>
      <c r="AH14" s="73"/>
      <c r="AI14" s="73"/>
    </row>
    <row r="15" spans="1:35" s="65" customFormat="1" x14ac:dyDescent="0.2">
      <c r="A15" s="60">
        <v>10108</v>
      </c>
      <c r="B15" s="60">
        <v>14108</v>
      </c>
      <c r="C15" s="79" t="s">
        <v>250</v>
      </c>
      <c r="D15" s="93">
        <v>279</v>
      </c>
      <c r="E15" s="100">
        <f t="shared" si="0"/>
        <v>16146567</v>
      </c>
      <c r="F15" s="93">
        <v>390</v>
      </c>
      <c r="G15" s="113">
        <f t="shared" si="1"/>
        <v>11939070</v>
      </c>
      <c r="H15" s="93">
        <v>206</v>
      </c>
      <c r="I15" s="100">
        <f t="shared" si="2"/>
        <v>11921838</v>
      </c>
      <c r="J15" s="93">
        <v>131</v>
      </c>
      <c r="K15" s="113">
        <f t="shared" si="3"/>
        <v>4010303</v>
      </c>
      <c r="L15" s="94"/>
      <c r="M15" s="100">
        <f t="shared" si="4"/>
        <v>0</v>
      </c>
      <c r="N15" s="94"/>
      <c r="O15" s="113">
        <f t="shared" si="5"/>
        <v>0</v>
      </c>
      <c r="P15" s="99">
        <v>79</v>
      </c>
      <c r="Q15" s="100">
        <f t="shared" si="6"/>
        <v>4571967</v>
      </c>
      <c r="R15" s="99">
        <v>21</v>
      </c>
      <c r="S15" s="113">
        <f t="shared" si="7"/>
        <v>642873</v>
      </c>
      <c r="T15" s="46">
        <v>0</v>
      </c>
      <c r="U15" s="29">
        <v>0</v>
      </c>
      <c r="V15" s="45">
        <f t="shared" si="8"/>
        <v>1106</v>
      </c>
      <c r="W15" s="30">
        <f t="shared" si="9"/>
        <v>49232618</v>
      </c>
      <c r="X15" s="73"/>
      <c r="Y15"/>
      <c r="Z15"/>
      <c r="AA15"/>
      <c r="AB15"/>
      <c r="AD15" s="73"/>
      <c r="AE15"/>
      <c r="AF15"/>
      <c r="AG15" s="73"/>
      <c r="AH15" s="73"/>
      <c r="AI15" s="73"/>
    </row>
    <row r="16" spans="1:35" s="65" customFormat="1" x14ac:dyDescent="0.2">
      <c r="A16" s="60">
        <v>10109</v>
      </c>
      <c r="B16" s="60">
        <v>14201</v>
      </c>
      <c r="C16" s="79" t="s">
        <v>251</v>
      </c>
      <c r="D16" s="93">
        <v>510</v>
      </c>
      <c r="E16" s="100">
        <f t="shared" si="0"/>
        <v>29515230</v>
      </c>
      <c r="F16" s="93">
        <v>420</v>
      </c>
      <c r="G16" s="113">
        <f t="shared" si="1"/>
        <v>12857460</v>
      </c>
      <c r="H16" s="93">
        <v>132</v>
      </c>
      <c r="I16" s="100">
        <f t="shared" si="2"/>
        <v>7639236</v>
      </c>
      <c r="J16" s="93">
        <v>119</v>
      </c>
      <c r="K16" s="113">
        <f t="shared" si="3"/>
        <v>3642947</v>
      </c>
      <c r="L16" s="94"/>
      <c r="M16" s="100">
        <f t="shared" si="4"/>
        <v>0</v>
      </c>
      <c r="N16" s="94"/>
      <c r="O16" s="113">
        <f t="shared" si="5"/>
        <v>0</v>
      </c>
      <c r="P16" s="94"/>
      <c r="Q16" s="100">
        <f t="shared" si="6"/>
        <v>0</v>
      </c>
      <c r="R16" s="94"/>
      <c r="S16" s="113">
        <f t="shared" si="7"/>
        <v>0</v>
      </c>
      <c r="T16" s="46">
        <v>0</v>
      </c>
      <c r="U16" s="29">
        <v>0</v>
      </c>
      <c r="V16" s="45">
        <f t="shared" si="8"/>
        <v>1181</v>
      </c>
      <c r="W16" s="30">
        <f t="shared" si="9"/>
        <v>53654873</v>
      </c>
      <c r="X16" s="73"/>
      <c r="Y16"/>
      <c r="Z16"/>
      <c r="AA16"/>
      <c r="AB16"/>
      <c r="AD16" s="73"/>
      <c r="AE16"/>
      <c r="AF16"/>
      <c r="AG16" s="73"/>
      <c r="AH16" s="73"/>
      <c r="AI16" s="73"/>
    </row>
    <row r="17" spans="1:35" s="65" customFormat="1" x14ac:dyDescent="0.2">
      <c r="A17" s="60">
        <v>10110</v>
      </c>
      <c r="B17" s="60">
        <v>14107</v>
      </c>
      <c r="C17" s="79" t="s">
        <v>252</v>
      </c>
      <c r="D17" s="93">
        <v>224</v>
      </c>
      <c r="E17" s="100">
        <f t="shared" si="0"/>
        <v>12963552</v>
      </c>
      <c r="F17" s="93">
        <v>220</v>
      </c>
      <c r="G17" s="113">
        <f t="shared" si="1"/>
        <v>6734860</v>
      </c>
      <c r="H17" s="93">
        <v>135</v>
      </c>
      <c r="I17" s="100">
        <f t="shared" si="2"/>
        <v>7812855</v>
      </c>
      <c r="J17" s="93">
        <v>51</v>
      </c>
      <c r="K17" s="113">
        <f t="shared" si="3"/>
        <v>1561263</v>
      </c>
      <c r="L17" s="94"/>
      <c r="M17" s="100">
        <f t="shared" si="4"/>
        <v>0</v>
      </c>
      <c r="N17" s="94"/>
      <c r="O17" s="113">
        <f t="shared" si="5"/>
        <v>0</v>
      </c>
      <c r="P17" s="94"/>
      <c r="Q17" s="100">
        <f t="shared" si="6"/>
        <v>0</v>
      </c>
      <c r="R17" s="94"/>
      <c r="S17" s="113">
        <f t="shared" si="7"/>
        <v>0</v>
      </c>
      <c r="T17" s="46">
        <v>0</v>
      </c>
      <c r="U17" s="29">
        <v>0</v>
      </c>
      <c r="V17" s="45">
        <f t="shared" si="8"/>
        <v>630</v>
      </c>
      <c r="W17" s="30">
        <f t="shared" si="9"/>
        <v>29072530</v>
      </c>
      <c r="X17" s="73"/>
      <c r="Y17"/>
      <c r="Z17"/>
      <c r="AA17"/>
      <c r="AB17"/>
      <c r="AD17" s="73"/>
      <c r="AE17"/>
      <c r="AF17"/>
      <c r="AG17" s="73"/>
      <c r="AH17" s="73"/>
      <c r="AI17" s="73"/>
    </row>
    <row r="18" spans="1:35" s="65" customFormat="1" x14ac:dyDescent="0.2">
      <c r="A18" s="60">
        <v>10111</v>
      </c>
      <c r="B18" s="60">
        <v>14204</v>
      </c>
      <c r="C18" s="79" t="s">
        <v>253</v>
      </c>
      <c r="D18" s="93">
        <v>330</v>
      </c>
      <c r="E18" s="100">
        <f t="shared" si="0"/>
        <v>19098090</v>
      </c>
      <c r="F18" s="93">
        <v>309</v>
      </c>
      <c r="G18" s="113">
        <f t="shared" si="1"/>
        <v>9459417</v>
      </c>
      <c r="H18" s="93">
        <v>87</v>
      </c>
      <c r="I18" s="100">
        <f t="shared" si="2"/>
        <v>5034951</v>
      </c>
      <c r="J18" s="93">
        <v>79</v>
      </c>
      <c r="K18" s="113">
        <f t="shared" si="3"/>
        <v>2418427</v>
      </c>
      <c r="L18" s="94"/>
      <c r="M18" s="100">
        <f t="shared" si="4"/>
        <v>0</v>
      </c>
      <c r="N18" s="94"/>
      <c r="O18" s="113">
        <f t="shared" si="5"/>
        <v>0</v>
      </c>
      <c r="P18" s="94">
        <v>39</v>
      </c>
      <c r="Q18" s="100">
        <f t="shared" si="6"/>
        <v>2257047</v>
      </c>
      <c r="R18" s="94">
        <v>11</v>
      </c>
      <c r="S18" s="113">
        <f t="shared" si="7"/>
        <v>336743</v>
      </c>
      <c r="T18" s="46">
        <v>2</v>
      </c>
      <c r="U18" s="29">
        <v>43582</v>
      </c>
      <c r="V18" s="45">
        <f t="shared" si="8"/>
        <v>857</v>
      </c>
      <c r="W18" s="30">
        <f t="shared" si="9"/>
        <v>38648257</v>
      </c>
      <c r="X18" s="73"/>
      <c r="Y18"/>
      <c r="Z18"/>
      <c r="AA18"/>
      <c r="AB18"/>
      <c r="AD18" s="73"/>
      <c r="AE18"/>
      <c r="AF18"/>
      <c r="AG18" s="73"/>
      <c r="AH18" s="73"/>
      <c r="AI18" s="73"/>
    </row>
    <row r="19" spans="1:35" s="65" customFormat="1" ht="13.5" thickBot="1" x14ac:dyDescent="0.25">
      <c r="A19" s="60">
        <v>10112</v>
      </c>
      <c r="B19" s="60">
        <v>14203</v>
      </c>
      <c r="C19" s="79" t="s">
        <v>254</v>
      </c>
      <c r="D19" s="93">
        <v>182</v>
      </c>
      <c r="E19" s="100">
        <f t="shared" si="0"/>
        <v>10532886</v>
      </c>
      <c r="F19" s="93">
        <v>128</v>
      </c>
      <c r="G19" s="113">
        <f t="shared" si="1"/>
        <v>3918464</v>
      </c>
      <c r="H19" s="93">
        <v>113</v>
      </c>
      <c r="I19" s="100">
        <f t="shared" si="2"/>
        <v>6539649</v>
      </c>
      <c r="J19" s="93">
        <v>28</v>
      </c>
      <c r="K19" s="113">
        <f t="shared" si="3"/>
        <v>857164</v>
      </c>
      <c r="L19" s="94"/>
      <c r="M19" s="100">
        <f t="shared" si="4"/>
        <v>0</v>
      </c>
      <c r="N19" s="94"/>
      <c r="O19" s="113">
        <f t="shared" si="5"/>
        <v>0</v>
      </c>
      <c r="P19" s="94">
        <v>13</v>
      </c>
      <c r="Q19" s="100">
        <f t="shared" si="6"/>
        <v>752349</v>
      </c>
      <c r="R19" s="94">
        <v>2</v>
      </c>
      <c r="S19" s="113">
        <f t="shared" si="7"/>
        <v>61226</v>
      </c>
      <c r="T19" s="46">
        <v>0</v>
      </c>
      <c r="U19" s="29">
        <v>0</v>
      </c>
      <c r="V19" s="45">
        <f t="shared" si="8"/>
        <v>466</v>
      </c>
      <c r="W19" s="30">
        <f t="shared" si="9"/>
        <v>22661738</v>
      </c>
      <c r="X19" s="73"/>
      <c r="Y19"/>
      <c r="Z19"/>
      <c r="AA19"/>
      <c r="AB19"/>
      <c r="AD19" s="73"/>
      <c r="AE19"/>
      <c r="AF19"/>
      <c r="AG19" s="73"/>
      <c r="AH19" s="73"/>
      <c r="AI19" s="73"/>
    </row>
    <row r="20" spans="1:35" ht="13.5" thickBot="1" x14ac:dyDescent="0.25">
      <c r="A20" s="335" t="s">
        <v>21</v>
      </c>
      <c r="B20" s="336"/>
      <c r="C20" s="336"/>
      <c r="D20" s="22">
        <f>SUM(D8:D19)</f>
        <v>3555</v>
      </c>
      <c r="E20" s="22">
        <f t="shared" ref="E20:W20" si="10">SUM(E8:E19)</f>
        <v>205738515</v>
      </c>
      <c r="F20" s="22">
        <f t="shared" si="10"/>
        <v>3363</v>
      </c>
      <c r="G20" s="22">
        <f t="shared" si="10"/>
        <v>102951519</v>
      </c>
      <c r="H20" s="22">
        <f t="shared" si="10"/>
        <v>1305</v>
      </c>
      <c r="I20" s="22">
        <f t="shared" si="10"/>
        <v>75524265</v>
      </c>
      <c r="J20" s="22">
        <f t="shared" si="10"/>
        <v>917</v>
      </c>
      <c r="K20" s="22">
        <f t="shared" si="10"/>
        <v>28072121</v>
      </c>
      <c r="L20" s="22">
        <f t="shared" si="10"/>
        <v>34</v>
      </c>
      <c r="M20" s="22">
        <f t="shared" si="10"/>
        <v>1967682</v>
      </c>
      <c r="N20" s="22">
        <f t="shared" si="10"/>
        <v>2</v>
      </c>
      <c r="O20" s="22">
        <f t="shared" si="10"/>
        <v>61226</v>
      </c>
      <c r="P20" s="22">
        <f t="shared" si="10"/>
        <v>427</v>
      </c>
      <c r="Q20" s="22">
        <f t="shared" si="10"/>
        <v>24711771</v>
      </c>
      <c r="R20" s="22">
        <f t="shared" si="10"/>
        <v>143</v>
      </c>
      <c r="S20" s="22">
        <f t="shared" si="10"/>
        <v>4377659</v>
      </c>
      <c r="T20" s="22">
        <f t="shared" si="10"/>
        <v>4</v>
      </c>
      <c r="U20" s="22">
        <f t="shared" si="10"/>
        <v>114424</v>
      </c>
      <c r="V20" s="22">
        <f t="shared" si="10"/>
        <v>9750</v>
      </c>
      <c r="W20" s="22">
        <f t="shared" si="10"/>
        <v>443519182</v>
      </c>
    </row>
    <row r="24" spans="1:35" x14ac:dyDescent="0.2">
      <c r="E24" s="40" t="s">
        <v>372</v>
      </c>
      <c r="F24" s="41">
        <v>57873</v>
      </c>
    </row>
    <row r="25" spans="1:35" x14ac:dyDescent="0.2">
      <c r="E25" s="40" t="s">
        <v>373</v>
      </c>
      <c r="F25" s="41">
        <v>30613</v>
      </c>
    </row>
  </sheetData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E1" zoomScale="78" zoomScaleNormal="78" workbookViewId="0">
      <selection activeCell="D10" sqref="D10"/>
    </sheetView>
  </sheetViews>
  <sheetFormatPr baseColWidth="10" defaultRowHeight="12.75" x14ac:dyDescent="0.2"/>
  <cols>
    <col min="2" max="2" width="14.85546875" customWidth="1"/>
    <col min="4" max="21" width="17.140625" customWidth="1"/>
    <col min="23" max="23" width="12.42578125" bestFit="1" customWidth="1"/>
    <col min="32" max="32" width="12.42578125" bestFit="1" customWidth="1"/>
  </cols>
  <sheetData>
    <row r="1" spans="1:33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3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33" x14ac:dyDescent="0.2">
      <c r="A3" s="51"/>
      <c r="B3" s="51"/>
      <c r="C3" s="51"/>
    </row>
    <row r="4" spans="1:33" ht="18" x14ac:dyDescent="0.25">
      <c r="A4" s="341" t="s">
        <v>399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3" ht="13.5" thickBot="1" x14ac:dyDescent="0.25">
      <c r="A5" s="51"/>
      <c r="B5" s="51"/>
      <c r="C5" s="51"/>
    </row>
    <row r="6" spans="1:33" s="80" customFormat="1" ht="15.75" thickBot="1" x14ac:dyDescent="0.25">
      <c r="A6" s="352" t="s">
        <v>0</v>
      </c>
      <c r="B6" s="354" t="s">
        <v>408</v>
      </c>
      <c r="C6" s="35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3" s="65" customFormat="1" ht="99" customHeight="1" thickBot="1" x14ac:dyDescent="0.25">
      <c r="A7" s="365"/>
      <c r="B7" s="355"/>
      <c r="C7" s="366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328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7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328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7" t="str">
        <f>NACIONAL!R7</f>
        <v>Monto Aguinaldo $ 30.613</v>
      </c>
      <c r="T7" s="329" t="s">
        <v>7</v>
      </c>
      <c r="U7" s="273" t="s">
        <v>8</v>
      </c>
      <c r="V7" s="164" t="s">
        <v>9</v>
      </c>
      <c r="W7" s="57" t="s">
        <v>371</v>
      </c>
    </row>
    <row r="8" spans="1:33" s="65" customFormat="1" x14ac:dyDescent="0.2">
      <c r="A8" s="263">
        <v>1101</v>
      </c>
      <c r="B8" s="140">
        <v>15101</v>
      </c>
      <c r="C8" s="264" t="s">
        <v>10</v>
      </c>
      <c r="D8" s="317">
        <v>2422</v>
      </c>
      <c r="E8" s="318">
        <f>D8*$E$16</f>
        <v>140168406</v>
      </c>
      <c r="F8" s="319">
        <v>981</v>
      </c>
      <c r="G8" s="320">
        <f>F8*$E$17</f>
        <v>30031353</v>
      </c>
      <c r="H8" s="321">
        <v>540</v>
      </c>
      <c r="I8" s="318">
        <f>H8*$E$16</f>
        <v>31251420</v>
      </c>
      <c r="J8" s="319">
        <v>425</v>
      </c>
      <c r="K8" s="322">
        <f>J8*$E$17</f>
        <v>13010525</v>
      </c>
      <c r="L8" s="317">
        <v>22</v>
      </c>
      <c r="M8" s="318">
        <f>L8*$E$16</f>
        <v>1273206</v>
      </c>
      <c r="N8" s="319">
        <v>5</v>
      </c>
      <c r="O8" s="323">
        <f>N8*$E$17</f>
        <v>153065</v>
      </c>
      <c r="P8" s="321">
        <v>124</v>
      </c>
      <c r="Q8" s="324">
        <f>P8*$E$16</f>
        <v>7176252</v>
      </c>
      <c r="R8" s="319">
        <v>25</v>
      </c>
      <c r="S8" s="325">
        <f>R8*$E$17</f>
        <v>765325</v>
      </c>
      <c r="T8" s="326">
        <v>32</v>
      </c>
      <c r="U8" s="327">
        <v>605916</v>
      </c>
      <c r="V8" s="330">
        <f>D8+F8+H8+J8+L8+N8+P8+R8+T8</f>
        <v>4576</v>
      </c>
      <c r="W8" s="331">
        <f t="shared" ref="W8" si="0">(E8+G8+I8+K8+M8+O8+Q8+S8+U8)</f>
        <v>224435468</v>
      </c>
      <c r="X8" s="73"/>
      <c r="Y8"/>
      <c r="Z8"/>
      <c r="AA8"/>
      <c r="AB8"/>
      <c r="AC8"/>
      <c r="AD8"/>
      <c r="AE8" s="73"/>
      <c r="AF8" s="73"/>
      <c r="AG8" s="73"/>
    </row>
    <row r="9" spans="1:33" s="65" customFormat="1" x14ac:dyDescent="0.2">
      <c r="A9" s="263">
        <v>1106</v>
      </c>
      <c r="B9" s="140">
        <v>15102</v>
      </c>
      <c r="C9" s="264" t="s">
        <v>11</v>
      </c>
      <c r="D9" s="183">
        <v>20</v>
      </c>
      <c r="E9" s="229">
        <f t="shared" ref="E9:E11" si="1">D9*$E$16</f>
        <v>1157460</v>
      </c>
      <c r="F9" s="66">
        <v>23</v>
      </c>
      <c r="G9" s="241">
        <f t="shared" ref="G9:G11" si="2">F9*$E$17</f>
        <v>704099</v>
      </c>
      <c r="H9" s="182">
        <v>4</v>
      </c>
      <c r="I9" s="229">
        <f t="shared" ref="I9:I11" si="3">H9*$E$16</f>
        <v>231492</v>
      </c>
      <c r="J9" s="66">
        <v>3</v>
      </c>
      <c r="K9" s="243">
        <f t="shared" ref="K9:K11" si="4">J9*$E$17</f>
        <v>91839</v>
      </c>
      <c r="L9" s="183"/>
      <c r="M9" s="229">
        <f t="shared" ref="M9:M11" si="5">L9*$E$16</f>
        <v>0</v>
      </c>
      <c r="N9" s="66"/>
      <c r="O9" s="245">
        <f t="shared" ref="O9:O11" si="6">N9*$E$17</f>
        <v>0</v>
      </c>
      <c r="P9" s="182"/>
      <c r="Q9" s="230">
        <f t="shared" ref="Q9:Q11" si="7">P9*$E$16</f>
        <v>0</v>
      </c>
      <c r="R9" s="66"/>
      <c r="S9" s="246">
        <f t="shared" ref="S9:S11" si="8">R9*$E$17</f>
        <v>0</v>
      </c>
      <c r="T9" s="89">
        <v>0</v>
      </c>
      <c r="U9" s="74">
        <v>0</v>
      </c>
      <c r="V9" s="332">
        <f t="shared" ref="V9:V11" si="9">D9+F9+H9+J9+L9+N9+P9+R9+T9</f>
        <v>50</v>
      </c>
      <c r="W9" s="245">
        <f t="shared" ref="W9:W11" si="10">(E9+G9+I9+K9+M9+O9+Q9+S9+U9)</f>
        <v>2184890</v>
      </c>
      <c r="X9" s="73"/>
      <c r="AA9"/>
      <c r="AB9"/>
      <c r="AD9" s="73"/>
      <c r="AE9" s="73"/>
      <c r="AF9" s="73"/>
      <c r="AG9" s="73"/>
    </row>
    <row r="10" spans="1:33" s="65" customFormat="1" x14ac:dyDescent="0.2">
      <c r="A10" s="263">
        <v>1301</v>
      </c>
      <c r="B10" s="140">
        <v>15201</v>
      </c>
      <c r="C10" s="265" t="s">
        <v>19</v>
      </c>
      <c r="D10" s="183"/>
      <c r="E10" s="229">
        <f t="shared" si="1"/>
        <v>0</v>
      </c>
      <c r="F10" s="66"/>
      <c r="G10" s="241">
        <f t="shared" si="2"/>
        <v>0</v>
      </c>
      <c r="H10" s="182">
        <v>10</v>
      </c>
      <c r="I10" s="229">
        <f t="shared" si="3"/>
        <v>578730</v>
      </c>
      <c r="J10" s="66">
        <v>11</v>
      </c>
      <c r="K10" s="243">
        <f t="shared" si="4"/>
        <v>336743</v>
      </c>
      <c r="L10" s="183"/>
      <c r="M10" s="229">
        <f t="shared" si="5"/>
        <v>0</v>
      </c>
      <c r="N10" s="66"/>
      <c r="O10" s="245">
        <f t="shared" si="6"/>
        <v>0</v>
      </c>
      <c r="P10" s="182"/>
      <c r="Q10" s="230">
        <f t="shared" si="7"/>
        <v>0</v>
      </c>
      <c r="R10" s="66"/>
      <c r="S10" s="246">
        <f t="shared" si="8"/>
        <v>0</v>
      </c>
      <c r="T10" s="89">
        <v>0</v>
      </c>
      <c r="U10" s="74">
        <v>0</v>
      </c>
      <c r="V10" s="332">
        <f t="shared" si="9"/>
        <v>21</v>
      </c>
      <c r="W10" s="245">
        <f t="shared" si="10"/>
        <v>915473</v>
      </c>
      <c r="X10" s="73"/>
      <c r="AA10"/>
      <c r="AB10"/>
      <c r="AD10" s="73"/>
      <c r="AE10" s="73"/>
      <c r="AF10" s="73"/>
      <c r="AG10" s="73"/>
    </row>
    <row r="11" spans="1:33" s="65" customFormat="1" ht="24" thickBot="1" x14ac:dyDescent="0.25">
      <c r="A11" s="263">
        <v>1302</v>
      </c>
      <c r="B11" s="266">
        <v>15202</v>
      </c>
      <c r="C11" s="265" t="s">
        <v>20</v>
      </c>
      <c r="D11" s="242"/>
      <c r="E11" s="229">
        <f t="shared" si="1"/>
        <v>0</v>
      </c>
      <c r="F11" s="231"/>
      <c r="G11" s="241">
        <f t="shared" si="2"/>
        <v>0</v>
      </c>
      <c r="H11" s="240">
        <v>8</v>
      </c>
      <c r="I11" s="229">
        <f t="shared" si="3"/>
        <v>462984</v>
      </c>
      <c r="J11" s="231">
        <v>1</v>
      </c>
      <c r="K11" s="243">
        <f t="shared" si="4"/>
        <v>30613</v>
      </c>
      <c r="L11" s="242"/>
      <c r="M11" s="229">
        <f t="shared" si="5"/>
        <v>0</v>
      </c>
      <c r="N11" s="231"/>
      <c r="O11" s="245">
        <f t="shared" si="6"/>
        <v>0</v>
      </c>
      <c r="P11" s="240"/>
      <c r="Q11" s="230">
        <f t="shared" si="7"/>
        <v>0</v>
      </c>
      <c r="R11" s="231"/>
      <c r="S11" s="246">
        <f t="shared" si="8"/>
        <v>0</v>
      </c>
      <c r="T11" s="247">
        <v>0</v>
      </c>
      <c r="U11" s="248">
        <v>0</v>
      </c>
      <c r="V11" s="333">
        <f t="shared" si="9"/>
        <v>9</v>
      </c>
      <c r="W11" s="334">
        <f t="shared" si="10"/>
        <v>493597</v>
      </c>
      <c r="AA11"/>
      <c r="AB11"/>
      <c r="AD11" s="73"/>
      <c r="AE11" s="73"/>
      <c r="AF11" s="73"/>
      <c r="AG11" s="73"/>
    </row>
    <row r="12" spans="1:33" ht="13.5" thickBot="1" x14ac:dyDescent="0.25">
      <c r="A12" s="335" t="s">
        <v>21</v>
      </c>
      <c r="B12" s="336"/>
      <c r="C12" s="336"/>
      <c r="D12" s="3">
        <f>SUM(D8:D11)</f>
        <v>2442</v>
      </c>
      <c r="E12" s="3">
        <f t="shared" ref="E12:W12" si="11">SUM(E8:E11)</f>
        <v>141325866</v>
      </c>
      <c r="F12" s="3">
        <f t="shared" si="11"/>
        <v>1004</v>
      </c>
      <c r="G12" s="22">
        <f t="shared" si="11"/>
        <v>30735452</v>
      </c>
      <c r="H12" s="4">
        <f t="shared" si="11"/>
        <v>562</v>
      </c>
      <c r="I12" s="3">
        <f t="shared" si="11"/>
        <v>32524626</v>
      </c>
      <c r="J12" s="3">
        <f t="shared" si="11"/>
        <v>440</v>
      </c>
      <c r="K12" s="244">
        <f t="shared" si="11"/>
        <v>13469720</v>
      </c>
      <c r="L12" s="3">
        <f t="shared" si="11"/>
        <v>22</v>
      </c>
      <c r="M12" s="3">
        <f t="shared" si="11"/>
        <v>1273206</v>
      </c>
      <c r="N12" s="3">
        <f t="shared" si="11"/>
        <v>5</v>
      </c>
      <c r="O12" s="22">
        <f t="shared" si="11"/>
        <v>153065</v>
      </c>
      <c r="P12" s="4">
        <f t="shared" si="11"/>
        <v>124</v>
      </c>
      <c r="Q12" s="3">
        <f t="shared" si="11"/>
        <v>7176252</v>
      </c>
      <c r="R12" s="3">
        <f t="shared" si="11"/>
        <v>25</v>
      </c>
      <c r="S12" s="244">
        <f t="shared" si="11"/>
        <v>765325</v>
      </c>
      <c r="T12" s="22">
        <f t="shared" si="11"/>
        <v>32</v>
      </c>
      <c r="U12" s="22">
        <f t="shared" si="11"/>
        <v>605916</v>
      </c>
      <c r="V12" s="4">
        <f>SUM(V8:V11)</f>
        <v>4656</v>
      </c>
      <c r="W12" s="22">
        <f t="shared" si="11"/>
        <v>228029428</v>
      </c>
    </row>
    <row r="16" spans="1:33" x14ac:dyDescent="0.2">
      <c r="D16" s="40" t="s">
        <v>372</v>
      </c>
      <c r="E16" s="41">
        <v>57873</v>
      </c>
    </row>
    <row r="17" spans="4:5" x14ac:dyDescent="0.2">
      <c r="D17" s="40" t="s">
        <v>373</v>
      </c>
      <c r="E17" s="41">
        <v>30613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92" zoomScaleNormal="92" workbookViewId="0">
      <selection activeCell="V32" sqref="V32"/>
    </sheetView>
  </sheetViews>
  <sheetFormatPr baseColWidth="10" defaultRowHeight="12.75" x14ac:dyDescent="0.2"/>
  <cols>
    <col min="2" max="2" width="15" customWidth="1"/>
    <col min="4" max="21" width="15.140625" customWidth="1"/>
    <col min="23" max="23" width="13.5703125" bestFit="1" customWidth="1"/>
  </cols>
  <sheetData>
    <row r="1" spans="1:34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4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34" x14ac:dyDescent="0.2">
      <c r="A3" s="51"/>
      <c r="B3" s="51"/>
      <c r="C3" s="51"/>
    </row>
    <row r="4" spans="1:34" ht="18" x14ac:dyDescent="0.25">
      <c r="A4" s="341" t="s">
        <v>400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4" ht="13.5" thickBot="1" x14ac:dyDescent="0.25">
      <c r="A5" s="51"/>
      <c r="B5" s="51"/>
      <c r="C5" s="51"/>
    </row>
    <row r="6" spans="1:34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4" s="65" customFormat="1" ht="111.7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  <c r="AD7"/>
    </row>
    <row r="8" spans="1:34" s="65" customFormat="1" x14ac:dyDescent="0.2">
      <c r="A8" s="58">
        <v>8101</v>
      </c>
      <c r="B8" s="251" t="s">
        <v>583</v>
      </c>
      <c r="C8" s="131" t="s">
        <v>142</v>
      </c>
      <c r="D8" s="199">
        <v>794</v>
      </c>
      <c r="E8" s="106">
        <f>D8*$F$31</f>
        <v>45951162</v>
      </c>
      <c r="F8" s="199">
        <v>1242</v>
      </c>
      <c r="G8" s="107">
        <f>F8*$F$32</f>
        <v>38021346</v>
      </c>
      <c r="H8" s="199">
        <v>377</v>
      </c>
      <c r="I8" s="106">
        <f>H8*$F$31</f>
        <v>21818121</v>
      </c>
      <c r="J8" s="199">
        <v>329</v>
      </c>
      <c r="K8" s="107">
        <f>J8*$F$32</f>
        <v>10071677</v>
      </c>
      <c r="L8" s="200">
        <v>29</v>
      </c>
      <c r="M8" s="106">
        <f>L8*$F$31</f>
        <v>1678317</v>
      </c>
      <c r="N8" s="200">
        <v>11</v>
      </c>
      <c r="O8" s="107">
        <f>N8*$F$32</f>
        <v>336743</v>
      </c>
      <c r="P8" s="201">
        <v>235</v>
      </c>
      <c r="Q8" s="106">
        <f>P8*$F$31</f>
        <v>13600155</v>
      </c>
      <c r="R8" s="202">
        <v>73</v>
      </c>
      <c r="S8" s="107">
        <f>R8*$F$32</f>
        <v>2234749</v>
      </c>
      <c r="T8" s="25">
        <v>0</v>
      </c>
      <c r="U8" s="108">
        <v>0</v>
      </c>
      <c r="V8" s="25">
        <f>D8+F8+H8+J8+L8+N8+P8+R8+T8</f>
        <v>3090</v>
      </c>
      <c r="W8" s="30">
        <f>(E8+G8+I8+K8+M8+O8+Q8+S8+U8)</f>
        <v>133712270</v>
      </c>
      <c r="X8"/>
      <c r="Y8"/>
      <c r="Z8"/>
      <c r="AA8"/>
      <c r="AB8"/>
      <c r="AC8"/>
      <c r="AD8"/>
      <c r="AE8" s="73"/>
      <c r="AG8" s="73"/>
      <c r="AH8" s="73"/>
    </row>
    <row r="9" spans="1:34" s="65" customFormat="1" x14ac:dyDescent="0.2">
      <c r="A9" s="60">
        <v>8102</v>
      </c>
      <c r="B9" s="252" t="s">
        <v>592</v>
      </c>
      <c r="C9" s="79" t="s">
        <v>143</v>
      </c>
      <c r="D9" s="150">
        <v>204</v>
      </c>
      <c r="E9" s="106">
        <f t="shared" ref="E9:E28" si="0">D9*$F$31</f>
        <v>11806092</v>
      </c>
      <c r="F9" s="150">
        <v>117</v>
      </c>
      <c r="G9" s="107">
        <f t="shared" ref="G9:G28" si="1">F9*$F$32</f>
        <v>3581721</v>
      </c>
      <c r="H9" s="150">
        <v>70</v>
      </c>
      <c r="I9" s="106">
        <f t="shared" ref="I9:I28" si="2">H9*$F$31</f>
        <v>4051110</v>
      </c>
      <c r="J9" s="150">
        <v>40</v>
      </c>
      <c r="K9" s="107">
        <f t="shared" ref="K9:K28" si="3">J9*$F$32</f>
        <v>1224520</v>
      </c>
      <c r="L9" s="152"/>
      <c r="M9" s="106">
        <f t="shared" ref="M9:M28" si="4">L9*$F$31</f>
        <v>0</v>
      </c>
      <c r="N9" s="152"/>
      <c r="O9" s="107">
        <f t="shared" ref="O9:O28" si="5">N9*$F$32</f>
        <v>0</v>
      </c>
      <c r="P9" s="153">
        <v>11</v>
      </c>
      <c r="Q9" s="106">
        <f t="shared" ref="Q9:Q28" si="6">P9*$F$31</f>
        <v>636603</v>
      </c>
      <c r="R9" s="152">
        <v>3</v>
      </c>
      <c r="S9" s="107">
        <f t="shared" ref="S9:S28" si="7">R9*$F$32</f>
        <v>91839</v>
      </c>
      <c r="T9" s="26">
        <v>0</v>
      </c>
      <c r="U9" s="110">
        <v>0</v>
      </c>
      <c r="V9" s="25">
        <f t="shared" ref="V9:V28" si="8">D9+F9+H9+J9+L9+N9+P9+R9+T9</f>
        <v>445</v>
      </c>
      <c r="W9" s="30">
        <f t="shared" ref="W9:W28" si="9">(E9+G9+I9+K9+M9+O9+Q9+S9+U9)</f>
        <v>21391885</v>
      </c>
      <c r="X9"/>
      <c r="Y9"/>
      <c r="Z9"/>
      <c r="AA9"/>
      <c r="AB9"/>
      <c r="AC9"/>
      <c r="AD9"/>
      <c r="AE9" s="73"/>
      <c r="AG9" s="73"/>
      <c r="AH9" s="73"/>
    </row>
    <row r="10" spans="1:34" s="65" customFormat="1" x14ac:dyDescent="0.2">
      <c r="A10" s="60">
        <v>8103</v>
      </c>
      <c r="B10" s="252" t="s">
        <v>488</v>
      </c>
      <c r="C10" s="79" t="s">
        <v>144</v>
      </c>
      <c r="D10" s="150">
        <v>360</v>
      </c>
      <c r="E10" s="106">
        <f t="shared" si="0"/>
        <v>20834280</v>
      </c>
      <c r="F10" s="150">
        <v>280</v>
      </c>
      <c r="G10" s="107">
        <f t="shared" si="1"/>
        <v>8571640</v>
      </c>
      <c r="H10" s="150">
        <v>150</v>
      </c>
      <c r="I10" s="106">
        <f t="shared" si="2"/>
        <v>8680950</v>
      </c>
      <c r="J10" s="150">
        <v>82</v>
      </c>
      <c r="K10" s="107">
        <f t="shared" si="3"/>
        <v>2510266</v>
      </c>
      <c r="L10" s="152"/>
      <c r="M10" s="106">
        <f t="shared" si="4"/>
        <v>0</v>
      </c>
      <c r="N10" s="152"/>
      <c r="O10" s="107">
        <f t="shared" si="5"/>
        <v>0</v>
      </c>
      <c r="P10" s="153">
        <v>33</v>
      </c>
      <c r="Q10" s="106">
        <f t="shared" si="6"/>
        <v>1909809</v>
      </c>
      <c r="R10" s="152">
        <v>13</v>
      </c>
      <c r="S10" s="107">
        <f t="shared" si="7"/>
        <v>397969</v>
      </c>
      <c r="T10" s="26">
        <v>0</v>
      </c>
      <c r="U10" s="110">
        <v>0</v>
      </c>
      <c r="V10" s="25">
        <f t="shared" si="8"/>
        <v>918</v>
      </c>
      <c r="W10" s="30">
        <f t="shared" si="9"/>
        <v>42904914</v>
      </c>
      <c r="X10"/>
      <c r="Y10"/>
      <c r="Z10"/>
      <c r="AA10"/>
      <c r="AB10"/>
      <c r="AC10"/>
      <c r="AD10"/>
      <c r="AE10" s="73"/>
      <c r="AG10" s="73"/>
      <c r="AH10" s="73"/>
    </row>
    <row r="11" spans="1:34" s="65" customFormat="1" x14ac:dyDescent="0.2">
      <c r="A11" s="60">
        <v>8104</v>
      </c>
      <c r="B11" s="252" t="s">
        <v>595</v>
      </c>
      <c r="C11" s="79" t="s">
        <v>145</v>
      </c>
      <c r="D11" s="150">
        <v>202</v>
      </c>
      <c r="E11" s="106">
        <f t="shared" si="0"/>
        <v>11690346</v>
      </c>
      <c r="F11" s="150">
        <v>188</v>
      </c>
      <c r="G11" s="107">
        <f t="shared" si="1"/>
        <v>5755244</v>
      </c>
      <c r="H11" s="150">
        <v>5</v>
      </c>
      <c r="I11" s="106">
        <f t="shared" si="2"/>
        <v>289365</v>
      </c>
      <c r="J11" s="150">
        <v>3</v>
      </c>
      <c r="K11" s="107">
        <f t="shared" si="3"/>
        <v>91839</v>
      </c>
      <c r="L11" s="152"/>
      <c r="M11" s="106">
        <f t="shared" si="4"/>
        <v>0</v>
      </c>
      <c r="N11" s="152"/>
      <c r="O11" s="107">
        <f t="shared" si="5"/>
        <v>0</v>
      </c>
      <c r="P11" s="153">
        <v>26</v>
      </c>
      <c r="Q11" s="106">
        <f t="shared" si="6"/>
        <v>1504698</v>
      </c>
      <c r="R11" s="152">
        <v>6</v>
      </c>
      <c r="S11" s="107">
        <f t="shared" si="7"/>
        <v>183678</v>
      </c>
      <c r="T11" s="26">
        <v>0</v>
      </c>
      <c r="U11" s="110">
        <v>0</v>
      </c>
      <c r="V11" s="25">
        <f t="shared" si="8"/>
        <v>430</v>
      </c>
      <c r="W11" s="30">
        <f t="shared" si="9"/>
        <v>19515170</v>
      </c>
      <c r="X11"/>
      <c r="Y11"/>
      <c r="Z11"/>
      <c r="AA11"/>
      <c r="AB11"/>
      <c r="AC11"/>
      <c r="AD11"/>
      <c r="AE11" s="73"/>
      <c r="AG11" s="73"/>
      <c r="AH11" s="73"/>
    </row>
    <row r="12" spans="1:34" s="65" customFormat="1" x14ac:dyDescent="0.2">
      <c r="A12" s="60">
        <v>8105</v>
      </c>
      <c r="B12" s="252" t="s">
        <v>589</v>
      </c>
      <c r="C12" s="79" t="s">
        <v>146</v>
      </c>
      <c r="D12" s="150">
        <v>95</v>
      </c>
      <c r="E12" s="106">
        <f t="shared" si="0"/>
        <v>5497935</v>
      </c>
      <c r="F12" s="150">
        <v>97</v>
      </c>
      <c r="G12" s="107">
        <f t="shared" si="1"/>
        <v>2969461</v>
      </c>
      <c r="H12" s="150">
        <v>44</v>
      </c>
      <c r="I12" s="106">
        <f t="shared" si="2"/>
        <v>2546412</v>
      </c>
      <c r="J12" s="150">
        <v>20</v>
      </c>
      <c r="K12" s="107">
        <f t="shared" si="3"/>
        <v>612260</v>
      </c>
      <c r="L12" s="152"/>
      <c r="M12" s="106">
        <f t="shared" si="4"/>
        <v>0</v>
      </c>
      <c r="N12" s="152"/>
      <c r="O12" s="107">
        <f t="shared" si="5"/>
        <v>0</v>
      </c>
      <c r="P12" s="153">
        <v>3</v>
      </c>
      <c r="Q12" s="106">
        <f t="shared" si="6"/>
        <v>173619</v>
      </c>
      <c r="R12" s="152">
        <v>1</v>
      </c>
      <c r="S12" s="107">
        <f t="shared" si="7"/>
        <v>30613</v>
      </c>
      <c r="T12" s="26">
        <v>0</v>
      </c>
      <c r="U12" s="110">
        <v>0</v>
      </c>
      <c r="V12" s="25">
        <f t="shared" si="8"/>
        <v>260</v>
      </c>
      <c r="W12" s="30">
        <f t="shared" si="9"/>
        <v>11830300</v>
      </c>
      <c r="X12"/>
      <c r="Y12"/>
      <c r="Z12"/>
      <c r="AA12"/>
      <c r="AB12"/>
      <c r="AC12"/>
      <c r="AD12"/>
      <c r="AE12" s="73"/>
      <c r="AG12" s="73"/>
      <c r="AH12" s="73"/>
    </row>
    <row r="13" spans="1:34" s="65" customFormat="1" x14ac:dyDescent="0.2">
      <c r="A13" s="60">
        <v>8106</v>
      </c>
      <c r="B13" s="252" t="s">
        <v>593</v>
      </c>
      <c r="C13" s="79" t="s">
        <v>147</v>
      </c>
      <c r="D13" s="150">
        <v>55</v>
      </c>
      <c r="E13" s="106">
        <f t="shared" si="0"/>
        <v>3183015</v>
      </c>
      <c r="F13" s="150">
        <v>71</v>
      </c>
      <c r="G13" s="107">
        <f t="shared" si="1"/>
        <v>2173523</v>
      </c>
      <c r="H13" s="150">
        <v>38</v>
      </c>
      <c r="I13" s="106">
        <f t="shared" si="2"/>
        <v>2199174</v>
      </c>
      <c r="J13" s="150">
        <v>14</v>
      </c>
      <c r="K13" s="107">
        <f t="shared" si="3"/>
        <v>428582</v>
      </c>
      <c r="L13" s="152"/>
      <c r="M13" s="106">
        <f t="shared" si="4"/>
        <v>0</v>
      </c>
      <c r="N13" s="152"/>
      <c r="O13" s="107">
        <f t="shared" si="5"/>
        <v>0</v>
      </c>
      <c r="P13" s="153">
        <v>14</v>
      </c>
      <c r="Q13" s="106">
        <f t="shared" si="6"/>
        <v>810222</v>
      </c>
      <c r="R13" s="152">
        <v>3</v>
      </c>
      <c r="S13" s="107">
        <f t="shared" si="7"/>
        <v>91839</v>
      </c>
      <c r="T13" s="26">
        <v>0</v>
      </c>
      <c r="U13" s="110">
        <v>0</v>
      </c>
      <c r="V13" s="25">
        <f t="shared" si="8"/>
        <v>195</v>
      </c>
      <c r="W13" s="30">
        <f t="shared" si="9"/>
        <v>8886355</v>
      </c>
      <c r="X13"/>
      <c r="Y13"/>
      <c r="Z13"/>
      <c r="AA13"/>
      <c r="AB13"/>
      <c r="AC13"/>
      <c r="AD13"/>
      <c r="AE13" s="73"/>
      <c r="AG13" s="73"/>
      <c r="AH13" s="73"/>
    </row>
    <row r="14" spans="1:34" s="65" customFormat="1" ht="23.25" x14ac:dyDescent="0.2">
      <c r="A14" s="60">
        <v>8107</v>
      </c>
      <c r="B14" s="252" t="s">
        <v>585</v>
      </c>
      <c r="C14" s="79" t="s">
        <v>148</v>
      </c>
      <c r="D14" s="150">
        <v>132</v>
      </c>
      <c r="E14" s="106">
        <f t="shared" si="0"/>
        <v>7639236</v>
      </c>
      <c r="F14" s="150">
        <v>98</v>
      </c>
      <c r="G14" s="107">
        <f t="shared" si="1"/>
        <v>3000074</v>
      </c>
      <c r="H14" s="150">
        <v>51</v>
      </c>
      <c r="I14" s="106">
        <f t="shared" si="2"/>
        <v>2951523</v>
      </c>
      <c r="J14" s="150">
        <v>22</v>
      </c>
      <c r="K14" s="107">
        <f t="shared" si="3"/>
        <v>673486</v>
      </c>
      <c r="L14" s="152"/>
      <c r="M14" s="106">
        <f t="shared" si="4"/>
        <v>0</v>
      </c>
      <c r="N14" s="152"/>
      <c r="O14" s="107">
        <f t="shared" si="5"/>
        <v>0</v>
      </c>
      <c r="P14" s="153"/>
      <c r="Q14" s="106">
        <f t="shared" si="6"/>
        <v>0</v>
      </c>
      <c r="R14" s="152"/>
      <c r="S14" s="107">
        <f t="shared" si="7"/>
        <v>0</v>
      </c>
      <c r="T14" s="26">
        <v>0</v>
      </c>
      <c r="U14" s="110">
        <v>0</v>
      </c>
      <c r="V14" s="25">
        <f t="shared" si="8"/>
        <v>303</v>
      </c>
      <c r="W14" s="30">
        <f t="shared" si="9"/>
        <v>14264319</v>
      </c>
      <c r="X14"/>
      <c r="Y14"/>
      <c r="Z14"/>
      <c r="AA14"/>
      <c r="AB14"/>
      <c r="AC14"/>
      <c r="AD14"/>
      <c r="AE14" s="73"/>
      <c r="AG14" s="73"/>
      <c r="AH14" s="73"/>
    </row>
    <row r="15" spans="1:34" s="65" customFormat="1" x14ac:dyDescent="0.2">
      <c r="A15" s="60">
        <v>8108</v>
      </c>
      <c r="B15" s="252" t="s">
        <v>601</v>
      </c>
      <c r="C15" s="79" t="s">
        <v>149</v>
      </c>
      <c r="D15" s="150">
        <v>76</v>
      </c>
      <c r="E15" s="106">
        <f t="shared" si="0"/>
        <v>4398348</v>
      </c>
      <c r="F15" s="150">
        <v>116</v>
      </c>
      <c r="G15" s="107">
        <f t="shared" si="1"/>
        <v>3551108</v>
      </c>
      <c r="H15" s="150">
        <v>42</v>
      </c>
      <c r="I15" s="106">
        <f t="shared" si="2"/>
        <v>2430666</v>
      </c>
      <c r="J15" s="150">
        <v>15</v>
      </c>
      <c r="K15" s="107">
        <f t="shared" si="3"/>
        <v>459195</v>
      </c>
      <c r="L15" s="152"/>
      <c r="M15" s="106">
        <f t="shared" si="4"/>
        <v>0</v>
      </c>
      <c r="N15" s="152"/>
      <c r="O15" s="107">
        <f t="shared" si="5"/>
        <v>0</v>
      </c>
      <c r="P15" s="153">
        <v>14</v>
      </c>
      <c r="Q15" s="106">
        <f t="shared" si="6"/>
        <v>810222</v>
      </c>
      <c r="R15" s="152">
        <v>2</v>
      </c>
      <c r="S15" s="107">
        <f t="shared" si="7"/>
        <v>61226</v>
      </c>
      <c r="T15" s="26">
        <v>0</v>
      </c>
      <c r="U15" s="110">
        <v>0</v>
      </c>
      <c r="V15" s="25">
        <f t="shared" si="8"/>
        <v>265</v>
      </c>
      <c r="W15" s="30">
        <f t="shared" si="9"/>
        <v>11710765</v>
      </c>
      <c r="X15"/>
      <c r="Y15"/>
      <c r="Z15"/>
      <c r="AA15"/>
      <c r="AB15"/>
      <c r="AC15"/>
      <c r="AD15"/>
      <c r="AE15" s="73"/>
      <c r="AG15" s="73"/>
      <c r="AH15" s="73"/>
    </row>
    <row r="16" spans="1:34" s="65" customFormat="1" x14ac:dyDescent="0.2">
      <c r="A16" s="60">
        <v>8109</v>
      </c>
      <c r="B16" s="252" t="s">
        <v>597</v>
      </c>
      <c r="C16" s="79" t="s">
        <v>150</v>
      </c>
      <c r="D16" s="150">
        <v>465</v>
      </c>
      <c r="E16" s="106">
        <f t="shared" si="0"/>
        <v>26910945</v>
      </c>
      <c r="F16" s="150">
        <v>536</v>
      </c>
      <c r="G16" s="107">
        <f t="shared" si="1"/>
        <v>16408568</v>
      </c>
      <c r="H16" s="150">
        <v>203</v>
      </c>
      <c r="I16" s="106">
        <f t="shared" si="2"/>
        <v>11748219</v>
      </c>
      <c r="J16" s="150">
        <v>128</v>
      </c>
      <c r="K16" s="107">
        <f t="shared" si="3"/>
        <v>3918464</v>
      </c>
      <c r="L16" s="151"/>
      <c r="M16" s="106">
        <f t="shared" si="4"/>
        <v>0</v>
      </c>
      <c r="N16" s="151"/>
      <c r="O16" s="107">
        <f t="shared" si="5"/>
        <v>0</v>
      </c>
      <c r="P16" s="153">
        <v>67</v>
      </c>
      <c r="Q16" s="106">
        <f t="shared" si="6"/>
        <v>3877491</v>
      </c>
      <c r="R16" s="152">
        <v>23</v>
      </c>
      <c r="S16" s="107">
        <f t="shared" si="7"/>
        <v>704099</v>
      </c>
      <c r="T16" s="26">
        <v>0</v>
      </c>
      <c r="U16" s="110">
        <v>0</v>
      </c>
      <c r="V16" s="25">
        <f t="shared" si="8"/>
        <v>1422</v>
      </c>
      <c r="W16" s="30">
        <f t="shared" si="9"/>
        <v>63567786</v>
      </c>
      <c r="X16"/>
      <c r="Y16"/>
      <c r="Z16"/>
      <c r="AA16"/>
      <c r="AB16"/>
      <c r="AC16"/>
      <c r="AD16"/>
      <c r="AE16" s="73"/>
      <c r="AG16" s="73"/>
      <c r="AH16" s="73"/>
    </row>
    <row r="17" spans="1:34" s="65" customFormat="1" x14ac:dyDescent="0.2">
      <c r="A17" s="60">
        <v>8110</v>
      </c>
      <c r="B17" s="252" t="s">
        <v>590</v>
      </c>
      <c r="C17" s="79" t="s">
        <v>151</v>
      </c>
      <c r="D17" s="150">
        <v>161</v>
      </c>
      <c r="E17" s="106">
        <f t="shared" si="0"/>
        <v>9317553</v>
      </c>
      <c r="F17" s="150">
        <v>207</v>
      </c>
      <c r="G17" s="107">
        <f t="shared" si="1"/>
        <v>6336891</v>
      </c>
      <c r="H17" s="150">
        <v>58</v>
      </c>
      <c r="I17" s="106">
        <f t="shared" si="2"/>
        <v>3356634</v>
      </c>
      <c r="J17" s="150">
        <v>47</v>
      </c>
      <c r="K17" s="107">
        <f t="shared" si="3"/>
        <v>1438811</v>
      </c>
      <c r="L17" s="152"/>
      <c r="M17" s="106">
        <f t="shared" si="4"/>
        <v>0</v>
      </c>
      <c r="N17" s="152"/>
      <c r="O17" s="107">
        <f t="shared" si="5"/>
        <v>0</v>
      </c>
      <c r="P17" s="153">
        <v>24</v>
      </c>
      <c r="Q17" s="106">
        <f t="shared" si="6"/>
        <v>1388952</v>
      </c>
      <c r="R17" s="152">
        <v>9</v>
      </c>
      <c r="S17" s="107">
        <f t="shared" si="7"/>
        <v>275517</v>
      </c>
      <c r="T17" s="26">
        <v>0</v>
      </c>
      <c r="U17" s="110">
        <v>0</v>
      </c>
      <c r="V17" s="25">
        <f t="shared" si="8"/>
        <v>506</v>
      </c>
      <c r="W17" s="30">
        <f t="shared" si="9"/>
        <v>22114358</v>
      </c>
      <c r="X17"/>
      <c r="Y17"/>
      <c r="Z17"/>
      <c r="AA17"/>
      <c r="AB17"/>
      <c r="AC17"/>
      <c r="AD17"/>
      <c r="AE17" s="73"/>
      <c r="AG17" s="73"/>
      <c r="AH17" s="73"/>
    </row>
    <row r="18" spans="1:34" s="65" customFormat="1" x14ac:dyDescent="0.2">
      <c r="A18" s="60">
        <v>8111</v>
      </c>
      <c r="B18" s="252" t="s">
        <v>598</v>
      </c>
      <c r="C18" s="79" t="s">
        <v>152</v>
      </c>
      <c r="D18" s="150">
        <v>104</v>
      </c>
      <c r="E18" s="106">
        <f t="shared" si="0"/>
        <v>6018792</v>
      </c>
      <c r="F18" s="150">
        <v>85</v>
      </c>
      <c r="G18" s="107">
        <f t="shared" si="1"/>
        <v>2602105</v>
      </c>
      <c r="H18" s="150">
        <v>71</v>
      </c>
      <c r="I18" s="106">
        <f t="shared" si="2"/>
        <v>4108983</v>
      </c>
      <c r="J18" s="150">
        <v>16</v>
      </c>
      <c r="K18" s="107">
        <f t="shared" si="3"/>
        <v>489808</v>
      </c>
      <c r="L18" s="152"/>
      <c r="M18" s="106">
        <f t="shared" si="4"/>
        <v>0</v>
      </c>
      <c r="N18" s="152"/>
      <c r="O18" s="107">
        <f t="shared" si="5"/>
        <v>0</v>
      </c>
      <c r="P18" s="153">
        <v>7</v>
      </c>
      <c r="Q18" s="106">
        <f t="shared" si="6"/>
        <v>405111</v>
      </c>
      <c r="R18" s="152">
        <v>3</v>
      </c>
      <c r="S18" s="107">
        <f t="shared" si="7"/>
        <v>91839</v>
      </c>
      <c r="T18" s="26">
        <v>2</v>
      </c>
      <c r="U18" s="110">
        <v>70842</v>
      </c>
      <c r="V18" s="25">
        <f t="shared" si="8"/>
        <v>288</v>
      </c>
      <c r="W18" s="30">
        <f t="shared" si="9"/>
        <v>13787480</v>
      </c>
      <c r="X18"/>
      <c r="Y18"/>
      <c r="Z18"/>
      <c r="AA18"/>
      <c r="AB18"/>
      <c r="AC18"/>
      <c r="AD18"/>
      <c r="AE18" s="73"/>
      <c r="AG18" s="73"/>
      <c r="AH18" s="73"/>
    </row>
    <row r="19" spans="1:34" s="65" customFormat="1" x14ac:dyDescent="0.2">
      <c r="A19" s="60">
        <v>8112</v>
      </c>
      <c r="B19" s="252" t="s">
        <v>600</v>
      </c>
      <c r="C19" s="79" t="s">
        <v>153</v>
      </c>
      <c r="D19" s="150">
        <v>277</v>
      </c>
      <c r="E19" s="106">
        <f t="shared" si="0"/>
        <v>16030821</v>
      </c>
      <c r="F19" s="150">
        <v>295</v>
      </c>
      <c r="G19" s="107">
        <f t="shared" si="1"/>
        <v>9030835</v>
      </c>
      <c r="H19" s="150">
        <v>76</v>
      </c>
      <c r="I19" s="106">
        <f t="shared" si="2"/>
        <v>4398348</v>
      </c>
      <c r="J19" s="150">
        <v>26</v>
      </c>
      <c r="K19" s="107">
        <f t="shared" si="3"/>
        <v>795938</v>
      </c>
      <c r="L19" s="152"/>
      <c r="M19" s="106">
        <f t="shared" si="4"/>
        <v>0</v>
      </c>
      <c r="N19" s="152"/>
      <c r="O19" s="107">
        <f t="shared" si="5"/>
        <v>0</v>
      </c>
      <c r="P19" s="153">
        <v>19</v>
      </c>
      <c r="Q19" s="106">
        <f t="shared" si="6"/>
        <v>1099587</v>
      </c>
      <c r="R19" s="152">
        <v>5</v>
      </c>
      <c r="S19" s="107">
        <f t="shared" si="7"/>
        <v>153065</v>
      </c>
      <c r="T19" s="26">
        <v>0</v>
      </c>
      <c r="U19" s="110">
        <v>0</v>
      </c>
      <c r="V19" s="25">
        <f t="shared" si="8"/>
        <v>698</v>
      </c>
      <c r="W19" s="30">
        <f t="shared" si="9"/>
        <v>31508594</v>
      </c>
      <c r="X19"/>
      <c r="Y19"/>
      <c r="Z19"/>
      <c r="AA19"/>
      <c r="AB19"/>
      <c r="AC19"/>
      <c r="AD19"/>
      <c r="AE19" s="73"/>
      <c r="AG19" s="73"/>
      <c r="AH19" s="73"/>
    </row>
    <row r="20" spans="1:34" s="65" customFormat="1" x14ac:dyDescent="0.2">
      <c r="A20" s="60">
        <v>8113</v>
      </c>
      <c r="B20" s="252" t="s">
        <v>584</v>
      </c>
      <c r="C20" s="79" t="s">
        <v>154</v>
      </c>
      <c r="D20" s="150">
        <v>245</v>
      </c>
      <c r="E20" s="106">
        <f t="shared" si="0"/>
        <v>14178885</v>
      </c>
      <c r="F20" s="150">
        <v>285</v>
      </c>
      <c r="G20" s="107">
        <f t="shared" si="1"/>
        <v>8724705</v>
      </c>
      <c r="H20" s="150">
        <v>47</v>
      </c>
      <c r="I20" s="106">
        <f t="shared" si="2"/>
        <v>2720031</v>
      </c>
      <c r="J20" s="150">
        <v>23</v>
      </c>
      <c r="K20" s="107">
        <f t="shared" si="3"/>
        <v>704099</v>
      </c>
      <c r="L20" s="151">
        <v>6</v>
      </c>
      <c r="M20" s="106">
        <f t="shared" si="4"/>
        <v>347238</v>
      </c>
      <c r="N20" s="151">
        <v>1</v>
      </c>
      <c r="O20" s="107">
        <f t="shared" si="5"/>
        <v>30613</v>
      </c>
      <c r="P20" s="153">
        <v>44</v>
      </c>
      <c r="Q20" s="106">
        <f t="shared" si="6"/>
        <v>2546412</v>
      </c>
      <c r="R20" s="152">
        <v>10</v>
      </c>
      <c r="S20" s="107">
        <f t="shared" si="7"/>
        <v>306130</v>
      </c>
      <c r="T20" s="26">
        <v>0</v>
      </c>
      <c r="U20" s="110">
        <v>0</v>
      </c>
      <c r="V20" s="25">
        <f t="shared" si="8"/>
        <v>661</v>
      </c>
      <c r="W20" s="30">
        <f t="shared" si="9"/>
        <v>29558113</v>
      </c>
      <c r="X20"/>
      <c r="Y20"/>
      <c r="Z20"/>
      <c r="AA20"/>
      <c r="AB20"/>
      <c r="AC20"/>
      <c r="AD20"/>
      <c r="AE20" s="73"/>
      <c r="AG20" s="73"/>
      <c r="AH20" s="73"/>
    </row>
    <row r="21" spans="1:34" s="65" customFormat="1" ht="23.25" x14ac:dyDescent="0.2">
      <c r="A21" s="60">
        <v>8114</v>
      </c>
      <c r="B21" s="252" t="s">
        <v>599</v>
      </c>
      <c r="C21" s="79" t="s">
        <v>155</v>
      </c>
      <c r="D21" s="150">
        <v>273</v>
      </c>
      <c r="E21" s="106">
        <f t="shared" si="0"/>
        <v>15799329</v>
      </c>
      <c r="F21" s="150">
        <v>204</v>
      </c>
      <c r="G21" s="107">
        <f t="shared" si="1"/>
        <v>6245052</v>
      </c>
      <c r="H21" s="150">
        <v>170</v>
      </c>
      <c r="I21" s="106">
        <f t="shared" si="2"/>
        <v>9838410</v>
      </c>
      <c r="J21" s="150">
        <v>60</v>
      </c>
      <c r="K21" s="107">
        <f t="shared" si="3"/>
        <v>1836780</v>
      </c>
      <c r="L21" s="152"/>
      <c r="M21" s="106">
        <f t="shared" si="4"/>
        <v>0</v>
      </c>
      <c r="N21" s="152"/>
      <c r="O21" s="107">
        <f t="shared" si="5"/>
        <v>0</v>
      </c>
      <c r="P21" s="153"/>
      <c r="Q21" s="106">
        <f t="shared" si="6"/>
        <v>0</v>
      </c>
      <c r="R21" s="152"/>
      <c r="S21" s="107">
        <f t="shared" si="7"/>
        <v>0</v>
      </c>
      <c r="T21" s="26">
        <v>0</v>
      </c>
      <c r="U21" s="110">
        <v>0</v>
      </c>
      <c r="V21" s="25">
        <f t="shared" si="8"/>
        <v>707</v>
      </c>
      <c r="W21" s="30">
        <f t="shared" si="9"/>
        <v>33719571</v>
      </c>
      <c r="X21"/>
      <c r="Y21"/>
      <c r="Z21"/>
      <c r="AA21"/>
      <c r="AB21"/>
      <c r="AC21"/>
      <c r="AD21"/>
      <c r="AE21" s="73"/>
      <c r="AG21" s="73"/>
      <c r="AH21" s="73"/>
    </row>
    <row r="22" spans="1:34" s="65" customFormat="1" x14ac:dyDescent="0.2">
      <c r="A22" s="60">
        <v>8115</v>
      </c>
      <c r="B22" s="252" t="s">
        <v>594</v>
      </c>
      <c r="C22" s="79" t="s">
        <v>156</v>
      </c>
      <c r="D22" s="150">
        <v>205</v>
      </c>
      <c r="E22" s="106">
        <f t="shared" si="0"/>
        <v>11863965</v>
      </c>
      <c r="F22" s="150">
        <v>165</v>
      </c>
      <c r="G22" s="107">
        <f t="shared" si="1"/>
        <v>5051145</v>
      </c>
      <c r="H22" s="150">
        <v>58</v>
      </c>
      <c r="I22" s="106">
        <f t="shared" si="2"/>
        <v>3356634</v>
      </c>
      <c r="J22" s="150">
        <v>58</v>
      </c>
      <c r="K22" s="107">
        <f t="shared" si="3"/>
        <v>1775554</v>
      </c>
      <c r="L22" s="151">
        <v>3</v>
      </c>
      <c r="M22" s="106">
        <f t="shared" si="4"/>
        <v>173619</v>
      </c>
      <c r="N22" s="151"/>
      <c r="O22" s="107">
        <f t="shared" si="5"/>
        <v>0</v>
      </c>
      <c r="P22" s="153">
        <v>22</v>
      </c>
      <c r="Q22" s="106">
        <f t="shared" si="6"/>
        <v>1273206</v>
      </c>
      <c r="R22" s="152">
        <v>6</v>
      </c>
      <c r="S22" s="107">
        <f t="shared" si="7"/>
        <v>183678</v>
      </c>
      <c r="T22" s="26">
        <v>0</v>
      </c>
      <c r="U22" s="110">
        <v>0</v>
      </c>
      <c r="V22" s="25">
        <f t="shared" si="8"/>
        <v>517</v>
      </c>
      <c r="W22" s="30">
        <f t="shared" si="9"/>
        <v>23677801</v>
      </c>
      <c r="X22"/>
      <c r="Y22"/>
      <c r="Z22"/>
      <c r="AA22"/>
      <c r="AB22"/>
      <c r="AC22"/>
      <c r="AD22"/>
      <c r="AE22" s="73"/>
      <c r="AG22" s="73"/>
      <c r="AH22" s="73"/>
    </row>
    <row r="23" spans="1:34" s="65" customFormat="1" x14ac:dyDescent="0.2">
      <c r="A23" s="60">
        <v>8116</v>
      </c>
      <c r="B23" s="252" t="s">
        <v>602</v>
      </c>
      <c r="C23" s="79" t="s">
        <v>157</v>
      </c>
      <c r="D23" s="150">
        <v>199</v>
      </c>
      <c r="E23" s="106">
        <f t="shared" si="0"/>
        <v>11516727</v>
      </c>
      <c r="F23" s="150">
        <v>210</v>
      </c>
      <c r="G23" s="107">
        <f t="shared" si="1"/>
        <v>6428730</v>
      </c>
      <c r="H23" s="150">
        <v>37</v>
      </c>
      <c r="I23" s="106">
        <f t="shared" si="2"/>
        <v>2141301</v>
      </c>
      <c r="J23" s="150">
        <v>14</v>
      </c>
      <c r="K23" s="107">
        <f t="shared" si="3"/>
        <v>428582</v>
      </c>
      <c r="L23" s="151">
        <v>9</v>
      </c>
      <c r="M23" s="106">
        <f t="shared" si="4"/>
        <v>520857</v>
      </c>
      <c r="N23" s="151">
        <v>1</v>
      </c>
      <c r="O23" s="107">
        <f t="shared" si="5"/>
        <v>30613</v>
      </c>
      <c r="P23" s="153">
        <v>43</v>
      </c>
      <c r="Q23" s="106">
        <f t="shared" si="6"/>
        <v>2488539</v>
      </c>
      <c r="R23" s="152">
        <v>1</v>
      </c>
      <c r="S23" s="107">
        <f t="shared" si="7"/>
        <v>30613</v>
      </c>
      <c r="T23" s="26">
        <v>0</v>
      </c>
      <c r="U23" s="110">
        <v>0</v>
      </c>
      <c r="V23" s="25">
        <f t="shared" si="8"/>
        <v>514</v>
      </c>
      <c r="W23" s="30">
        <f t="shared" si="9"/>
        <v>23585962</v>
      </c>
      <c r="X23"/>
      <c r="Y23"/>
      <c r="Z23"/>
      <c r="AA23"/>
      <c r="AB23"/>
      <c r="AC23"/>
      <c r="AD23"/>
      <c r="AE23" s="73"/>
      <c r="AG23" s="73"/>
      <c r="AH23" s="73"/>
    </row>
    <row r="24" spans="1:34" s="65" customFormat="1" x14ac:dyDescent="0.2">
      <c r="A24" s="60">
        <v>8117</v>
      </c>
      <c r="B24" s="252" t="s">
        <v>591</v>
      </c>
      <c r="C24" s="79" t="s">
        <v>158</v>
      </c>
      <c r="D24" s="150">
        <v>190</v>
      </c>
      <c r="E24" s="106">
        <f t="shared" si="0"/>
        <v>10995870</v>
      </c>
      <c r="F24" s="150">
        <v>137</v>
      </c>
      <c r="G24" s="107">
        <f t="shared" si="1"/>
        <v>4193981</v>
      </c>
      <c r="H24" s="150">
        <v>97</v>
      </c>
      <c r="I24" s="106">
        <f t="shared" si="2"/>
        <v>5613681</v>
      </c>
      <c r="J24" s="150">
        <v>34</v>
      </c>
      <c r="K24" s="107">
        <f t="shared" si="3"/>
        <v>1040842</v>
      </c>
      <c r="L24" s="152"/>
      <c r="M24" s="106">
        <f t="shared" si="4"/>
        <v>0</v>
      </c>
      <c r="N24" s="152"/>
      <c r="O24" s="107">
        <f t="shared" si="5"/>
        <v>0</v>
      </c>
      <c r="P24" s="153">
        <v>4</v>
      </c>
      <c r="Q24" s="106">
        <f t="shared" si="6"/>
        <v>231492</v>
      </c>
      <c r="R24" s="152">
        <v>4</v>
      </c>
      <c r="S24" s="107">
        <f t="shared" si="7"/>
        <v>122452</v>
      </c>
      <c r="T24" s="26">
        <v>1</v>
      </c>
      <c r="U24" s="110">
        <v>34792</v>
      </c>
      <c r="V24" s="25">
        <f t="shared" si="8"/>
        <v>467</v>
      </c>
      <c r="W24" s="30">
        <f t="shared" si="9"/>
        <v>22233110</v>
      </c>
      <c r="X24"/>
      <c r="Y24"/>
      <c r="Z24"/>
      <c r="AA24"/>
      <c r="AB24"/>
      <c r="AC24"/>
      <c r="AD24"/>
      <c r="AE24" s="73"/>
      <c r="AG24" s="73"/>
      <c r="AH24" s="73"/>
    </row>
    <row r="25" spans="1:34" s="65" customFormat="1" x14ac:dyDescent="0.2">
      <c r="A25" s="60">
        <v>8118</v>
      </c>
      <c r="B25" s="252" t="s">
        <v>588</v>
      </c>
      <c r="C25" s="79" t="s">
        <v>159</v>
      </c>
      <c r="D25" s="150">
        <v>265</v>
      </c>
      <c r="E25" s="106">
        <f t="shared" si="0"/>
        <v>15336345</v>
      </c>
      <c r="F25" s="150">
        <v>271</v>
      </c>
      <c r="G25" s="107">
        <f t="shared" si="1"/>
        <v>8296123</v>
      </c>
      <c r="H25" s="150">
        <v>70</v>
      </c>
      <c r="I25" s="106">
        <f t="shared" si="2"/>
        <v>4051110</v>
      </c>
      <c r="J25" s="150">
        <v>21</v>
      </c>
      <c r="K25" s="107">
        <f t="shared" si="3"/>
        <v>642873</v>
      </c>
      <c r="L25" s="152"/>
      <c r="M25" s="106">
        <f t="shared" si="4"/>
        <v>0</v>
      </c>
      <c r="N25" s="152"/>
      <c r="O25" s="107">
        <f t="shared" si="5"/>
        <v>0</v>
      </c>
      <c r="P25" s="153"/>
      <c r="Q25" s="106">
        <f t="shared" si="6"/>
        <v>0</v>
      </c>
      <c r="R25" s="152"/>
      <c r="S25" s="107">
        <f t="shared" si="7"/>
        <v>0</v>
      </c>
      <c r="T25" s="26">
        <v>0</v>
      </c>
      <c r="U25" s="110">
        <v>0</v>
      </c>
      <c r="V25" s="25">
        <f t="shared" si="8"/>
        <v>627</v>
      </c>
      <c r="W25" s="30">
        <f t="shared" si="9"/>
        <v>28326451</v>
      </c>
      <c r="X25"/>
      <c r="Y25"/>
      <c r="Z25"/>
      <c r="AA25"/>
      <c r="AB25"/>
      <c r="AC25"/>
      <c r="AD25"/>
      <c r="AE25" s="73"/>
      <c r="AG25" s="73"/>
      <c r="AH25" s="73"/>
    </row>
    <row r="26" spans="1:34" s="65" customFormat="1" x14ac:dyDescent="0.2">
      <c r="A26" s="60">
        <v>8119</v>
      </c>
      <c r="B26" s="252" t="s">
        <v>504</v>
      </c>
      <c r="C26" s="79" t="s">
        <v>160</v>
      </c>
      <c r="D26" s="150">
        <v>116</v>
      </c>
      <c r="E26" s="106">
        <f t="shared" si="0"/>
        <v>6713268</v>
      </c>
      <c r="F26" s="150">
        <v>96</v>
      </c>
      <c r="G26" s="107">
        <f t="shared" si="1"/>
        <v>2938848</v>
      </c>
      <c r="H26" s="150">
        <v>38</v>
      </c>
      <c r="I26" s="106">
        <f t="shared" si="2"/>
        <v>2199174</v>
      </c>
      <c r="J26" s="150">
        <v>12</v>
      </c>
      <c r="K26" s="107">
        <f t="shared" si="3"/>
        <v>367356</v>
      </c>
      <c r="L26" s="151">
        <v>4</v>
      </c>
      <c r="M26" s="106">
        <f t="shared" si="4"/>
        <v>231492</v>
      </c>
      <c r="N26" s="151"/>
      <c r="O26" s="107">
        <f t="shared" si="5"/>
        <v>0</v>
      </c>
      <c r="P26" s="153">
        <v>4</v>
      </c>
      <c r="Q26" s="106">
        <f t="shared" si="6"/>
        <v>231492</v>
      </c>
      <c r="R26" s="152">
        <v>1</v>
      </c>
      <c r="S26" s="107">
        <f t="shared" si="7"/>
        <v>30613</v>
      </c>
      <c r="T26" s="26">
        <v>0</v>
      </c>
      <c r="U26" s="110">
        <v>0</v>
      </c>
      <c r="V26" s="25">
        <f t="shared" si="8"/>
        <v>271</v>
      </c>
      <c r="W26" s="30">
        <f t="shared" si="9"/>
        <v>12712243</v>
      </c>
      <c r="X26"/>
      <c r="Y26"/>
      <c r="Z26"/>
      <c r="AA26"/>
      <c r="AB26"/>
      <c r="AC26"/>
      <c r="AD26"/>
      <c r="AE26" s="73"/>
      <c r="AG26" s="73"/>
      <c r="AH26" s="73"/>
    </row>
    <row r="27" spans="1:34" s="65" customFormat="1" x14ac:dyDescent="0.2">
      <c r="A27" s="60">
        <v>8120</v>
      </c>
      <c r="B27" s="252" t="s">
        <v>586</v>
      </c>
      <c r="C27" s="79" t="s">
        <v>161</v>
      </c>
      <c r="D27" s="150">
        <v>272</v>
      </c>
      <c r="E27" s="106">
        <f t="shared" si="0"/>
        <v>15741456</v>
      </c>
      <c r="F27" s="150">
        <v>302</v>
      </c>
      <c r="G27" s="107">
        <f t="shared" si="1"/>
        <v>9245126</v>
      </c>
      <c r="H27" s="150">
        <v>21</v>
      </c>
      <c r="I27" s="106">
        <f t="shared" si="2"/>
        <v>1215333</v>
      </c>
      <c r="J27" s="150">
        <v>16</v>
      </c>
      <c r="K27" s="107">
        <f t="shared" si="3"/>
        <v>489808</v>
      </c>
      <c r="L27" s="152"/>
      <c r="M27" s="106">
        <f t="shared" si="4"/>
        <v>0</v>
      </c>
      <c r="N27" s="152"/>
      <c r="O27" s="107">
        <f t="shared" si="5"/>
        <v>0</v>
      </c>
      <c r="P27" s="153"/>
      <c r="Q27" s="106">
        <f t="shared" si="6"/>
        <v>0</v>
      </c>
      <c r="R27" s="152"/>
      <c r="S27" s="107">
        <f t="shared" si="7"/>
        <v>0</v>
      </c>
      <c r="T27" s="26">
        <v>0</v>
      </c>
      <c r="U27" s="110">
        <v>0</v>
      </c>
      <c r="V27" s="25">
        <f t="shared" si="8"/>
        <v>611</v>
      </c>
      <c r="W27" s="30">
        <f t="shared" si="9"/>
        <v>26691723</v>
      </c>
      <c r="X27"/>
      <c r="Y27"/>
      <c r="Z27"/>
      <c r="AA27"/>
      <c r="AB27"/>
      <c r="AC27"/>
      <c r="AD27"/>
      <c r="AE27" s="73"/>
      <c r="AG27" s="73"/>
      <c r="AH27" s="73"/>
    </row>
    <row r="28" spans="1:34" s="65" customFormat="1" ht="24" thickBot="1" x14ac:dyDescent="0.25">
      <c r="A28" s="60">
        <v>8121</v>
      </c>
      <c r="B28" s="252" t="s">
        <v>587</v>
      </c>
      <c r="C28" s="79" t="s">
        <v>162</v>
      </c>
      <c r="D28" s="285">
        <v>131</v>
      </c>
      <c r="E28" s="286">
        <f t="shared" si="0"/>
        <v>7581363</v>
      </c>
      <c r="F28" s="285">
        <v>131</v>
      </c>
      <c r="G28" s="287">
        <f t="shared" si="1"/>
        <v>4010303</v>
      </c>
      <c r="H28" s="285">
        <v>94</v>
      </c>
      <c r="I28" s="286">
        <f t="shared" si="2"/>
        <v>5440062</v>
      </c>
      <c r="J28" s="285">
        <v>65</v>
      </c>
      <c r="K28" s="287">
        <f t="shared" si="3"/>
        <v>1989845</v>
      </c>
      <c r="L28" s="288"/>
      <c r="M28" s="286">
        <f t="shared" si="4"/>
        <v>0</v>
      </c>
      <c r="N28" s="288"/>
      <c r="O28" s="287">
        <f t="shared" si="5"/>
        <v>0</v>
      </c>
      <c r="P28" s="289">
        <v>63</v>
      </c>
      <c r="Q28" s="286">
        <f t="shared" si="6"/>
        <v>3645999</v>
      </c>
      <c r="R28" s="288">
        <v>24</v>
      </c>
      <c r="S28" s="287">
        <f t="shared" si="7"/>
        <v>734712</v>
      </c>
      <c r="T28" s="27">
        <v>0</v>
      </c>
      <c r="U28" s="111">
        <v>0</v>
      </c>
      <c r="V28" s="290">
        <f t="shared" si="8"/>
        <v>508</v>
      </c>
      <c r="W28" s="291">
        <f t="shared" si="9"/>
        <v>23402284</v>
      </c>
      <c r="X28"/>
      <c r="Y28"/>
      <c r="Z28"/>
      <c r="AA28"/>
      <c r="AB28"/>
      <c r="AC28"/>
      <c r="AD28"/>
      <c r="AE28" s="73"/>
      <c r="AG28" s="73"/>
      <c r="AH28" s="73"/>
    </row>
    <row r="29" spans="1:34" ht="13.5" thickBot="1" x14ac:dyDescent="0.25">
      <c r="A29" s="335" t="s">
        <v>21</v>
      </c>
      <c r="B29" s="336"/>
      <c r="C29" s="336"/>
      <c r="D29" s="292">
        <f>SUM(D8:D28)</f>
        <v>4821</v>
      </c>
      <c r="E29" s="293">
        <f t="shared" ref="E29:W29" si="10">SUM(E8:E28)</f>
        <v>279005733</v>
      </c>
      <c r="F29" s="293">
        <f t="shared" si="10"/>
        <v>5133</v>
      </c>
      <c r="G29" s="294">
        <f t="shared" si="10"/>
        <v>157136529</v>
      </c>
      <c r="H29" s="292">
        <f t="shared" si="10"/>
        <v>1817</v>
      </c>
      <c r="I29" s="293">
        <f t="shared" si="10"/>
        <v>105155241</v>
      </c>
      <c r="J29" s="293">
        <f t="shared" si="10"/>
        <v>1045</v>
      </c>
      <c r="K29" s="295">
        <f t="shared" si="10"/>
        <v>31990585</v>
      </c>
      <c r="L29" s="292">
        <f t="shared" si="10"/>
        <v>51</v>
      </c>
      <c r="M29" s="293">
        <f t="shared" si="10"/>
        <v>2951523</v>
      </c>
      <c r="N29" s="293">
        <f t="shared" si="10"/>
        <v>13</v>
      </c>
      <c r="O29" s="294">
        <f t="shared" si="10"/>
        <v>397969</v>
      </c>
      <c r="P29" s="296">
        <f t="shared" si="10"/>
        <v>633</v>
      </c>
      <c r="Q29" s="293">
        <f t="shared" si="10"/>
        <v>36633609</v>
      </c>
      <c r="R29" s="293">
        <f t="shared" si="10"/>
        <v>187</v>
      </c>
      <c r="S29" s="295">
        <f t="shared" si="10"/>
        <v>5724631</v>
      </c>
      <c r="T29" s="292">
        <f t="shared" si="10"/>
        <v>3</v>
      </c>
      <c r="U29" s="294">
        <f t="shared" si="10"/>
        <v>105634</v>
      </c>
      <c r="V29" s="296">
        <f t="shared" si="10"/>
        <v>13703</v>
      </c>
      <c r="W29" s="294">
        <f t="shared" si="10"/>
        <v>619101454</v>
      </c>
    </row>
    <row r="31" spans="1:34" x14ac:dyDescent="0.2">
      <c r="E31" s="40" t="s">
        <v>372</v>
      </c>
      <c r="F31" s="41">
        <v>57873</v>
      </c>
    </row>
    <row r="32" spans="1:34" x14ac:dyDescent="0.2">
      <c r="E32" s="40" t="s">
        <v>373</v>
      </c>
      <c r="F32" s="41">
        <v>30613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topLeftCell="F1" zoomScale="83" zoomScaleNormal="83" zoomScalePageLayoutView="87" workbookViewId="0">
      <selection activeCell="T24" sqref="T24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341" t="s">
        <v>734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ht="18" x14ac:dyDescent="0.25">
      <c r="A2" s="341" t="s">
        <v>739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3" ht="18" x14ac:dyDescent="0.25">
      <c r="A4" s="341" t="s">
        <v>22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 ht="13.5" thickBot="1" x14ac:dyDescent="0.25"/>
    <row r="6" spans="1:23" s="65" customFormat="1" ht="15.75" thickBot="1" x14ac:dyDescent="0.25">
      <c r="A6" s="369" t="s">
        <v>357</v>
      </c>
      <c r="B6" s="210"/>
      <c r="C6" s="371" t="s">
        <v>2</v>
      </c>
      <c r="D6" s="372"/>
      <c r="E6" s="372"/>
      <c r="F6" s="373"/>
      <c r="G6" s="371" t="s">
        <v>3</v>
      </c>
      <c r="H6" s="372"/>
      <c r="I6" s="372"/>
      <c r="J6" s="373"/>
      <c r="K6" s="371" t="s">
        <v>4</v>
      </c>
      <c r="L6" s="372"/>
      <c r="M6" s="372"/>
      <c r="N6" s="373"/>
      <c r="O6" s="371" t="s">
        <v>5</v>
      </c>
      <c r="P6" s="372"/>
      <c r="Q6" s="372"/>
      <c r="R6" s="373"/>
      <c r="S6" s="342" t="s">
        <v>6</v>
      </c>
      <c r="T6" s="343"/>
      <c r="U6" s="344" t="s">
        <v>358</v>
      </c>
      <c r="V6" s="345"/>
    </row>
    <row r="7" spans="1:23" s="65" customFormat="1" ht="77.25" thickBot="1" x14ac:dyDescent="0.25">
      <c r="A7" s="370"/>
      <c r="B7" s="211"/>
      <c r="C7" s="53" t="s">
        <v>735</v>
      </c>
      <c r="D7" s="54" t="s">
        <v>736</v>
      </c>
      <c r="E7" s="54" t="s">
        <v>737</v>
      </c>
      <c r="F7" s="55" t="s">
        <v>738</v>
      </c>
      <c r="G7" s="53" t="s">
        <v>735</v>
      </c>
      <c r="H7" s="54" t="s">
        <v>736</v>
      </c>
      <c r="I7" s="54" t="s">
        <v>737</v>
      </c>
      <c r="J7" s="55" t="s">
        <v>738</v>
      </c>
      <c r="K7" s="53" t="s">
        <v>735</v>
      </c>
      <c r="L7" s="54" t="s">
        <v>736</v>
      </c>
      <c r="M7" s="54" t="s">
        <v>737</v>
      </c>
      <c r="N7" s="55" t="s">
        <v>738</v>
      </c>
      <c r="O7" s="53" t="s">
        <v>735</v>
      </c>
      <c r="P7" s="54" t="s">
        <v>736</v>
      </c>
      <c r="Q7" s="54" t="s">
        <v>737</v>
      </c>
      <c r="R7" s="55" t="s">
        <v>738</v>
      </c>
      <c r="S7" s="56" t="s">
        <v>7</v>
      </c>
      <c r="T7" s="57" t="s">
        <v>8</v>
      </c>
      <c r="U7" s="56" t="s">
        <v>9</v>
      </c>
      <c r="V7" s="57" t="s">
        <v>371</v>
      </c>
    </row>
    <row r="8" spans="1:23" s="52" customFormat="1" x14ac:dyDescent="0.2">
      <c r="A8" s="272" t="s">
        <v>359</v>
      </c>
      <c r="B8" s="267" t="s">
        <v>379</v>
      </c>
      <c r="C8" s="303">
        <f>'Tarap. I'!D15</f>
        <v>2004</v>
      </c>
      <c r="D8" s="232">
        <f>'Tarap. I'!E15</f>
        <v>115977492</v>
      </c>
      <c r="E8" s="232">
        <f>'Tarap. I'!F15</f>
        <v>1863</v>
      </c>
      <c r="F8" s="304">
        <f>'Tarap. I'!G15</f>
        <v>57032019</v>
      </c>
      <c r="G8" s="232">
        <f>'Tarap. I'!H15</f>
        <v>856</v>
      </c>
      <c r="H8" s="232">
        <f>'Tarap. I'!I15</f>
        <v>49539288</v>
      </c>
      <c r="I8" s="232">
        <f>'Tarap. I'!J15</f>
        <v>627</v>
      </c>
      <c r="J8" s="297">
        <f>'Tarap. I'!K15</f>
        <v>19194351</v>
      </c>
      <c r="K8" s="303">
        <f>'Tarap. I'!L15</f>
        <v>49</v>
      </c>
      <c r="L8" s="232">
        <f>'Tarap. I'!M15</f>
        <v>2835777</v>
      </c>
      <c r="M8" s="232">
        <f>'Tarap. I'!N15</f>
        <v>1</v>
      </c>
      <c r="N8" s="304">
        <f>'Tarap. I'!O15</f>
        <v>30613</v>
      </c>
      <c r="O8" s="303">
        <f>'Tarap. I'!P15</f>
        <v>27</v>
      </c>
      <c r="P8" s="232">
        <f>'Tarap. I'!Q15</f>
        <v>1562571</v>
      </c>
      <c r="Q8" s="232">
        <f>'Tarap. I'!R15</f>
        <v>1</v>
      </c>
      <c r="R8" s="304">
        <f>'Tarap. I'!S15</f>
        <v>30613</v>
      </c>
      <c r="S8" s="232">
        <f>'Tarap. I'!T15</f>
        <v>17</v>
      </c>
      <c r="T8" s="297">
        <f>'Tarap. I'!U15</f>
        <v>382313</v>
      </c>
      <c r="U8" s="303">
        <f>'Tarap. I'!V15</f>
        <v>5445</v>
      </c>
      <c r="V8" s="304">
        <f>'Tarap. I'!W15</f>
        <v>246585037</v>
      </c>
      <c r="W8" s="144"/>
    </row>
    <row r="9" spans="1:23" s="52" customFormat="1" x14ac:dyDescent="0.2">
      <c r="A9" s="237" t="s">
        <v>360</v>
      </c>
      <c r="B9" s="268" t="s">
        <v>25</v>
      </c>
      <c r="C9" s="305">
        <f>Antof.II!D17</f>
        <v>4121</v>
      </c>
      <c r="D9" s="233">
        <f>Antof.II!E17</f>
        <v>238494633</v>
      </c>
      <c r="E9" s="233">
        <f>Antof.II!F17</f>
        <v>4981</v>
      </c>
      <c r="F9" s="306">
        <f>Antof.II!G17</f>
        <v>152483353</v>
      </c>
      <c r="G9" s="233">
        <f>Antof.II!H17</f>
        <v>491</v>
      </c>
      <c r="H9" s="233">
        <f>Antof.II!I17</f>
        <v>28415643</v>
      </c>
      <c r="I9" s="233">
        <f>Antof.II!J17</f>
        <v>875</v>
      </c>
      <c r="J9" s="298">
        <f>Antof.II!K17</f>
        <v>26786375</v>
      </c>
      <c r="K9" s="305">
        <f>Antof.II!L17</f>
        <v>44</v>
      </c>
      <c r="L9" s="233">
        <f>Antof.II!M17</f>
        <v>2546412</v>
      </c>
      <c r="M9" s="233">
        <f>Antof.II!N17</f>
        <v>12</v>
      </c>
      <c r="N9" s="306">
        <f>Antof.II!O17</f>
        <v>367356</v>
      </c>
      <c r="O9" s="305">
        <f>Antof.II!P17</f>
        <v>319</v>
      </c>
      <c r="P9" s="233">
        <f>Antof.II!Q17</f>
        <v>18461487</v>
      </c>
      <c r="Q9" s="233">
        <f>Antof.II!R17</f>
        <v>64</v>
      </c>
      <c r="R9" s="306">
        <f>Antof.II!S17</f>
        <v>1959232</v>
      </c>
      <c r="S9" s="233">
        <f>Antof.II!T17</f>
        <v>1</v>
      </c>
      <c r="T9" s="298">
        <f>Antof.II!U17</f>
        <v>38576</v>
      </c>
      <c r="U9" s="305">
        <f>Antof.II!V17</f>
        <v>10908</v>
      </c>
      <c r="V9" s="306">
        <f>Antof.II!W17</f>
        <v>469553067</v>
      </c>
      <c r="W9" s="145"/>
    </row>
    <row r="10" spans="1:23" s="52" customFormat="1" x14ac:dyDescent="0.2">
      <c r="A10" s="237" t="s">
        <v>361</v>
      </c>
      <c r="B10" s="268" t="s">
        <v>380</v>
      </c>
      <c r="C10" s="305">
        <f>'Atacam. III'!E17</f>
        <v>2002</v>
      </c>
      <c r="D10" s="233">
        <f>'Atacam. III'!F17</f>
        <v>115861746</v>
      </c>
      <c r="E10" s="233">
        <f>'Atacam. III'!G17</f>
        <v>2100</v>
      </c>
      <c r="F10" s="306">
        <f>'Atacam. III'!H17</f>
        <v>64287300</v>
      </c>
      <c r="G10" s="233">
        <f>'Atacam. III'!I17</f>
        <v>883</v>
      </c>
      <c r="H10" s="233">
        <f>'Atacam. III'!J17</f>
        <v>51101859</v>
      </c>
      <c r="I10" s="233">
        <f>'Atacam. III'!K17</f>
        <v>498</v>
      </c>
      <c r="J10" s="298">
        <f>'Atacam. III'!L17</f>
        <v>15245274</v>
      </c>
      <c r="K10" s="305">
        <f>'Atacam. III'!M17</f>
        <v>21</v>
      </c>
      <c r="L10" s="233">
        <f>'Atacam. III'!N17</f>
        <v>1215333</v>
      </c>
      <c r="M10" s="233">
        <f>'Atacam. III'!O17</f>
        <v>2</v>
      </c>
      <c r="N10" s="306">
        <f>'Atacam. III'!P17</f>
        <v>61226</v>
      </c>
      <c r="O10" s="305">
        <f>'Atacam. III'!Q17</f>
        <v>252</v>
      </c>
      <c r="P10" s="233">
        <f>'Atacam. III'!R17</f>
        <v>14583996</v>
      </c>
      <c r="Q10" s="233">
        <f>'Atacam. III'!S17</f>
        <v>23</v>
      </c>
      <c r="R10" s="306">
        <f>'Atacam. III'!T17</f>
        <v>704099</v>
      </c>
      <c r="S10" s="233">
        <f>'Atacam. III'!U17</f>
        <v>2</v>
      </c>
      <c r="T10" s="298">
        <f>'Atacam. III'!V17</f>
        <v>70842</v>
      </c>
      <c r="U10" s="305">
        <f>'Atacam. III'!W17</f>
        <v>5783</v>
      </c>
      <c r="V10" s="306">
        <f>'Atacam. III'!X17</f>
        <v>263131675</v>
      </c>
      <c r="W10" s="145"/>
    </row>
    <row r="11" spans="1:23" s="52" customFormat="1" x14ac:dyDescent="0.2">
      <c r="A11" s="237" t="s">
        <v>362</v>
      </c>
      <c r="B11" s="268" t="s">
        <v>198</v>
      </c>
      <c r="C11" s="305">
        <f>'Coquimbo.. IV'!D23</f>
        <v>4532</v>
      </c>
      <c r="D11" s="233">
        <f>'Coquimbo.. IV'!E23</f>
        <v>262280436</v>
      </c>
      <c r="E11" s="233">
        <f>'Coquimbo.. IV'!F23</f>
        <v>4596</v>
      </c>
      <c r="F11" s="306">
        <f>'Coquimbo.. IV'!G23</f>
        <v>140697348</v>
      </c>
      <c r="G11" s="233">
        <f>'Coquimbo.. IV'!H23</f>
        <v>2331</v>
      </c>
      <c r="H11" s="233">
        <f>'Coquimbo.. IV'!I23</f>
        <v>134901963</v>
      </c>
      <c r="I11" s="233">
        <f>'Coquimbo.. IV'!J23</f>
        <v>1294</v>
      </c>
      <c r="J11" s="298">
        <f>'Coquimbo.. IV'!K23</f>
        <v>39613222</v>
      </c>
      <c r="K11" s="305">
        <f>'Coquimbo.. IV'!L23</f>
        <v>52</v>
      </c>
      <c r="L11" s="233">
        <f>'Coquimbo.. IV'!M23</f>
        <v>3009396</v>
      </c>
      <c r="M11" s="233">
        <f>'Coquimbo.. IV'!N23</f>
        <v>11</v>
      </c>
      <c r="N11" s="306">
        <f>'Coquimbo.. IV'!O23</f>
        <v>336743</v>
      </c>
      <c r="O11" s="305">
        <f>'Coquimbo.. IV'!P23</f>
        <v>600</v>
      </c>
      <c r="P11" s="233">
        <f>'Coquimbo.. IV'!Q23</f>
        <v>34723800</v>
      </c>
      <c r="Q11" s="233">
        <f>'Coquimbo.. IV'!R23</f>
        <v>186</v>
      </c>
      <c r="R11" s="306">
        <f>'Coquimbo.. IV'!S23</f>
        <v>5694018</v>
      </c>
      <c r="S11" s="233">
        <f>'Coquimbo.. IV'!T23</f>
        <v>30</v>
      </c>
      <c r="T11" s="298">
        <f>'Coquimbo.. IV'!U23</f>
        <v>813456</v>
      </c>
      <c r="U11" s="305">
        <f>'Coquimbo.. IV'!V23</f>
        <v>13632</v>
      </c>
      <c r="V11" s="306">
        <f>'Coquimbo.. IV'!W23</f>
        <v>622070382</v>
      </c>
      <c r="W11" s="145"/>
    </row>
    <row r="12" spans="1:23" s="52" customFormat="1" x14ac:dyDescent="0.2">
      <c r="A12" s="237" t="s">
        <v>363</v>
      </c>
      <c r="B12" s="268" t="s">
        <v>47</v>
      </c>
      <c r="C12" s="305">
        <f>'Valp. V'!D46</f>
        <v>11215</v>
      </c>
      <c r="D12" s="233">
        <f>'Valp. V'!E46</f>
        <v>649045695</v>
      </c>
      <c r="E12" s="233">
        <f>'Valp. V'!F46</f>
        <v>9687</v>
      </c>
      <c r="F12" s="306">
        <f>'Valp. V'!G46</f>
        <v>296548131</v>
      </c>
      <c r="G12" s="233">
        <f>'Valp. V'!H46</f>
        <v>4030</v>
      </c>
      <c r="H12" s="233">
        <f>'Valp. V'!I46</f>
        <v>233228190</v>
      </c>
      <c r="I12" s="233">
        <f>'Valp. V'!J46</f>
        <v>3181</v>
      </c>
      <c r="J12" s="298">
        <f>'Valp. V'!K46</f>
        <v>97379953</v>
      </c>
      <c r="K12" s="305">
        <f>'Valp. V'!L46</f>
        <v>197</v>
      </c>
      <c r="L12" s="233">
        <f>'Valp. V'!M46</f>
        <v>11400981</v>
      </c>
      <c r="M12" s="233">
        <f>'Valp. V'!N46</f>
        <v>41</v>
      </c>
      <c r="N12" s="306">
        <f>'Valp. V'!O46</f>
        <v>1255133</v>
      </c>
      <c r="O12" s="305">
        <f>'Valp. V'!P46</f>
        <v>1599</v>
      </c>
      <c r="P12" s="233">
        <f>'Valp. V'!Q46</f>
        <v>92538927</v>
      </c>
      <c r="Q12" s="233">
        <f>'Valp. V'!R46</f>
        <v>387</v>
      </c>
      <c r="R12" s="306">
        <f>'Valp. V'!S46</f>
        <v>11847231</v>
      </c>
      <c r="S12" s="233">
        <f>'Valp. V'!T46</f>
        <v>33</v>
      </c>
      <c r="T12" s="298">
        <f>'Valp. V'!U46</f>
        <v>595175</v>
      </c>
      <c r="U12" s="305">
        <f>'Valp. V'!V46</f>
        <v>30370</v>
      </c>
      <c r="V12" s="306">
        <f>'Valp. V'!W46</f>
        <v>1393839416</v>
      </c>
      <c r="W12" s="145"/>
    </row>
    <row r="13" spans="1:23" s="52" customFormat="1" x14ac:dyDescent="0.2">
      <c r="A13" s="237" t="s">
        <v>364</v>
      </c>
      <c r="B13" s="268" t="s">
        <v>381</v>
      </c>
      <c r="C13" s="305">
        <f>L.B.O´Hig.VI!D41</f>
        <v>8529</v>
      </c>
      <c r="D13" s="233">
        <f>L.B.O´Hig.VI!E41</f>
        <v>493598817</v>
      </c>
      <c r="E13" s="233">
        <f>L.B.O´Hig.VI!F41</f>
        <v>6838</v>
      </c>
      <c r="F13" s="306">
        <f>L.B.O´Hig.VI!G41</f>
        <v>209331694</v>
      </c>
      <c r="G13" s="233">
        <f>L.B.O´Hig.VI!H41</f>
        <v>2996</v>
      </c>
      <c r="H13" s="233">
        <f>L.B.O´Hig.VI!I41</f>
        <v>173387508</v>
      </c>
      <c r="I13" s="233">
        <f>L.B.O´Hig.VI!J41</f>
        <v>1497</v>
      </c>
      <c r="J13" s="298">
        <f>L.B.O´Hig.VI!K41</f>
        <v>45827661</v>
      </c>
      <c r="K13" s="305">
        <f>L.B.O´Hig.VI!L41</f>
        <v>27</v>
      </c>
      <c r="L13" s="233">
        <f>L.B.O´Hig.VI!M41</f>
        <v>1562571</v>
      </c>
      <c r="M13" s="233">
        <f>L.B.O´Hig.VI!N41</f>
        <v>3</v>
      </c>
      <c r="N13" s="306">
        <f>L.B.O´Hig.VI!O41</f>
        <v>91839</v>
      </c>
      <c r="O13" s="305">
        <f>L.B.O´Hig.VI!P41</f>
        <v>870</v>
      </c>
      <c r="P13" s="233">
        <f>L.B.O´Hig.VI!Q41</f>
        <v>50349510</v>
      </c>
      <c r="Q13" s="233">
        <f>L.B.O´Hig.VI!R41</f>
        <v>206</v>
      </c>
      <c r="R13" s="306">
        <f>L.B.O´Hig.VI!S41</f>
        <v>6306278</v>
      </c>
      <c r="S13" s="233">
        <f>L.B.O´Hig.VI!T41</f>
        <v>14</v>
      </c>
      <c r="T13" s="298">
        <f>L.B.O´Hig.VI!U41</f>
        <v>329818</v>
      </c>
      <c r="U13" s="305">
        <f>L.B.O´Hig.VI!V41</f>
        <v>20980</v>
      </c>
      <c r="V13" s="306">
        <f>L.B.O´Hig.VI!W41</f>
        <v>980785696</v>
      </c>
      <c r="W13" s="145"/>
    </row>
    <row r="14" spans="1:23" s="52" customFormat="1" x14ac:dyDescent="0.2">
      <c r="A14" s="237" t="s">
        <v>365</v>
      </c>
      <c r="B14" s="268" t="s">
        <v>126</v>
      </c>
      <c r="C14" s="305">
        <f>Mau.VII!D38</f>
        <v>11734</v>
      </c>
      <c r="D14" s="233">
        <f>Mau.VII!E38</f>
        <v>679081782</v>
      </c>
      <c r="E14" s="233">
        <f>Mau.VII!F38</f>
        <v>8601</v>
      </c>
      <c r="F14" s="306">
        <f>Mau.VII!G38</f>
        <v>263302413</v>
      </c>
      <c r="G14" s="233">
        <f>Mau.VII!H38</f>
        <v>4011</v>
      </c>
      <c r="H14" s="233">
        <f>Mau.VII!I38</f>
        <v>232128603</v>
      </c>
      <c r="I14" s="233">
        <f>Mau.VII!J38</f>
        <v>2419</v>
      </c>
      <c r="J14" s="298">
        <f>Mau.VII!K38</f>
        <v>74052847</v>
      </c>
      <c r="K14" s="305">
        <f>Mau.VII!L38</f>
        <v>60</v>
      </c>
      <c r="L14" s="233">
        <f>Mau.VII!M38</f>
        <v>3472380</v>
      </c>
      <c r="M14" s="233">
        <f>Mau.VII!N38</f>
        <v>7</v>
      </c>
      <c r="N14" s="306">
        <f>Mau.VII!O38</f>
        <v>214291</v>
      </c>
      <c r="O14" s="305">
        <f>Mau.VII!P38</f>
        <v>1150</v>
      </c>
      <c r="P14" s="233">
        <f>Mau.VII!Q38</f>
        <v>66553950</v>
      </c>
      <c r="Q14" s="233">
        <f>Mau.VII!R38</f>
        <v>268</v>
      </c>
      <c r="R14" s="306">
        <f>Mau.VII!S38</f>
        <v>8204284</v>
      </c>
      <c r="S14" s="233">
        <f>Mau.VII!T38</f>
        <v>11</v>
      </c>
      <c r="T14" s="298">
        <f>Mau.VII!U38</f>
        <v>156347</v>
      </c>
      <c r="U14" s="305">
        <f>Mau.VII!V38</f>
        <v>28261</v>
      </c>
      <c r="V14" s="306">
        <f>Mau.VII!W38</f>
        <v>1327166897</v>
      </c>
      <c r="W14" s="145"/>
    </row>
    <row r="15" spans="1:23" s="52" customFormat="1" x14ac:dyDescent="0.2">
      <c r="A15" s="237" t="s">
        <v>366</v>
      </c>
      <c r="B15" s="268" t="s">
        <v>382</v>
      </c>
      <c r="C15" s="305">
        <f>'Bio. VIII'!D41</f>
        <v>12637</v>
      </c>
      <c r="D15" s="233">
        <f>'Bio. VIII'!E41</f>
        <v>731341101</v>
      </c>
      <c r="E15" s="233">
        <f>'Bio. VIII'!F41</f>
        <v>12832</v>
      </c>
      <c r="F15" s="306">
        <f>'Bio. VIII'!G41</f>
        <v>392826016</v>
      </c>
      <c r="G15" s="233">
        <f>'Bio. VIII'!H41</f>
        <v>4444</v>
      </c>
      <c r="H15" s="233">
        <f>'Bio. VIII'!I41</f>
        <v>257187612</v>
      </c>
      <c r="I15" s="233">
        <f>'Bio. VIII'!J41</f>
        <v>2566</v>
      </c>
      <c r="J15" s="298">
        <f>'Bio. VIII'!K41</f>
        <v>78552958</v>
      </c>
      <c r="K15" s="305">
        <f>'Bio. VIII'!L41</f>
        <v>242</v>
      </c>
      <c r="L15" s="233">
        <f>'Bio. VIII'!M41</f>
        <v>14005266</v>
      </c>
      <c r="M15" s="233">
        <f>'Bio. VIII'!N41</f>
        <v>26</v>
      </c>
      <c r="N15" s="306">
        <f>'Bio. VIII'!O41</f>
        <v>795938</v>
      </c>
      <c r="O15" s="305">
        <f>'Bio. VIII'!P41</f>
        <v>1275</v>
      </c>
      <c r="P15" s="233">
        <f>'Bio. VIII'!Q41</f>
        <v>73788075</v>
      </c>
      <c r="Q15" s="233">
        <f>'Bio. VIII'!R41</f>
        <v>318</v>
      </c>
      <c r="R15" s="306">
        <f>'Bio. VIII'!S41</f>
        <v>9734934</v>
      </c>
      <c r="S15" s="233">
        <f>'Bio. VIII'!T41</f>
        <v>11</v>
      </c>
      <c r="T15" s="298">
        <f>'Bio. VIII'!U41</f>
        <v>109332</v>
      </c>
      <c r="U15" s="305">
        <f>'Bio. VIII'!V41</f>
        <v>34351</v>
      </c>
      <c r="V15" s="306">
        <f>'Bio. VIII'!W41</f>
        <v>1558341232</v>
      </c>
      <c r="W15" s="145"/>
    </row>
    <row r="16" spans="1:23" s="52" customFormat="1" x14ac:dyDescent="0.2">
      <c r="A16" s="237" t="s">
        <v>367</v>
      </c>
      <c r="B16" s="268" t="s">
        <v>383</v>
      </c>
      <c r="C16" s="305">
        <f>'Arauc. IX'!D40</f>
        <v>6814</v>
      </c>
      <c r="D16" s="233">
        <f>'Arauc. IX'!E40</f>
        <v>394346622</v>
      </c>
      <c r="E16" s="233">
        <f>'Arauc. IX'!F40</f>
        <v>6420</v>
      </c>
      <c r="F16" s="306">
        <f>'Arauc. IX'!G40</f>
        <v>196535460</v>
      </c>
      <c r="G16" s="233">
        <f>'Arauc. IX'!H40</f>
        <v>2913</v>
      </c>
      <c r="H16" s="233">
        <f>'Arauc. IX'!I40</f>
        <v>168584049</v>
      </c>
      <c r="I16" s="233">
        <f>'Arauc. IX'!J40</f>
        <v>2209</v>
      </c>
      <c r="J16" s="298">
        <f>'Arauc. IX'!K40</f>
        <v>67624117</v>
      </c>
      <c r="K16" s="305">
        <f>'Arauc. IX'!L40</f>
        <v>140</v>
      </c>
      <c r="L16" s="233">
        <f>'Arauc. IX'!M40</f>
        <v>8102220</v>
      </c>
      <c r="M16" s="233">
        <f>'Arauc. IX'!N40</f>
        <v>3</v>
      </c>
      <c r="N16" s="306">
        <f>'Arauc. IX'!O40</f>
        <v>91839</v>
      </c>
      <c r="O16" s="305">
        <f>'Arauc. IX'!P40</f>
        <v>1367</v>
      </c>
      <c r="P16" s="233">
        <f>'Arauc. IX'!Q40</f>
        <v>79112391</v>
      </c>
      <c r="Q16" s="233">
        <f>'Arauc. IX'!R40</f>
        <v>397</v>
      </c>
      <c r="R16" s="306">
        <f>'Arauc. IX'!S40</f>
        <v>12153361</v>
      </c>
      <c r="S16" s="233">
        <f>'Arauc. IX'!T40</f>
        <v>0</v>
      </c>
      <c r="T16" s="298">
        <f>'Arauc. IX'!U40</f>
        <v>0</v>
      </c>
      <c r="U16" s="305">
        <f>'Arauc. IX'!V40</f>
        <v>20263</v>
      </c>
      <c r="V16" s="306">
        <f>'Arauc. IX'!W40</f>
        <v>926550059</v>
      </c>
      <c r="W16" s="145"/>
    </row>
    <row r="17" spans="1:25" s="52" customFormat="1" x14ac:dyDescent="0.2">
      <c r="A17" s="237" t="s">
        <v>368</v>
      </c>
      <c r="B17" s="268" t="s">
        <v>246</v>
      </c>
      <c r="C17" s="305">
        <f>'L.Lagos X'!D38</f>
        <v>7405</v>
      </c>
      <c r="D17" s="233">
        <f>'L.Lagos X'!E38</f>
        <v>428549565</v>
      </c>
      <c r="E17" s="233">
        <f>'L.Lagos X'!F38</f>
        <v>8118</v>
      </c>
      <c r="F17" s="306">
        <f>'L.Lagos X'!G38</f>
        <v>248516334</v>
      </c>
      <c r="G17" s="233">
        <f>'L.Lagos X'!H38</f>
        <v>2751</v>
      </c>
      <c r="H17" s="233">
        <f>'L.Lagos X'!I38</f>
        <v>159208623</v>
      </c>
      <c r="I17" s="233">
        <f>'L.Lagos X'!J38</f>
        <v>2073</v>
      </c>
      <c r="J17" s="298">
        <f>'L.Lagos X'!K38</f>
        <v>63460749</v>
      </c>
      <c r="K17" s="305">
        <f>'L.Lagos X'!L38</f>
        <v>15</v>
      </c>
      <c r="L17" s="233">
        <f>'L.Lagos X'!M38</f>
        <v>868095</v>
      </c>
      <c r="M17" s="233">
        <f>'L.Lagos X'!N38</f>
        <v>0</v>
      </c>
      <c r="N17" s="306">
        <f>'L.Lagos X'!O38</f>
        <v>0</v>
      </c>
      <c r="O17" s="305">
        <f>'L.Lagos X'!P38</f>
        <v>899</v>
      </c>
      <c r="P17" s="233">
        <f>'L.Lagos X'!Q38</f>
        <v>52027827</v>
      </c>
      <c r="Q17" s="233">
        <f>'L.Lagos X'!R38</f>
        <v>182</v>
      </c>
      <c r="R17" s="306">
        <f>'L.Lagos X'!S38</f>
        <v>5571566</v>
      </c>
      <c r="S17" s="233">
        <f>'L.Lagos X'!T38</f>
        <v>6</v>
      </c>
      <c r="T17" s="298">
        <f>'L.Lagos X'!U38</f>
        <v>35421</v>
      </c>
      <c r="U17" s="305">
        <f>'L.Lagos X'!V38</f>
        <v>21449</v>
      </c>
      <c r="V17" s="306">
        <f>'L.Lagos X'!W38</f>
        <v>958238180</v>
      </c>
      <c r="W17" s="145"/>
    </row>
    <row r="18" spans="1:25" s="52" customFormat="1" x14ac:dyDescent="0.2">
      <c r="A18" s="237" t="s">
        <v>369</v>
      </c>
      <c r="B18" s="268" t="s">
        <v>384</v>
      </c>
      <c r="C18" s="305">
        <f>'Aisén XI'!D18</f>
        <v>893</v>
      </c>
      <c r="D18" s="233">
        <f>'Aisén XI'!E18</f>
        <v>51680589</v>
      </c>
      <c r="E18" s="233">
        <f>'Aisén XI'!F18</f>
        <v>1319</v>
      </c>
      <c r="F18" s="306">
        <f>'Aisén XI'!G18</f>
        <v>40378547</v>
      </c>
      <c r="G18" s="233">
        <f>'Aisén XI'!H18</f>
        <v>0</v>
      </c>
      <c r="H18" s="233">
        <f>'Aisén XI'!I18</f>
        <v>0</v>
      </c>
      <c r="I18" s="233">
        <f>'Aisén XI'!J18</f>
        <v>0</v>
      </c>
      <c r="J18" s="298">
        <f>'Aisén XI'!K18</f>
        <v>0</v>
      </c>
      <c r="K18" s="305">
        <f>'Aisén XI'!L18</f>
        <v>0</v>
      </c>
      <c r="L18" s="233">
        <f>'Aisén XI'!M18</f>
        <v>0</v>
      </c>
      <c r="M18" s="233">
        <f>'Aisén XI'!N18</f>
        <v>0</v>
      </c>
      <c r="N18" s="306">
        <f>'Aisén XI'!O18</f>
        <v>0</v>
      </c>
      <c r="O18" s="305">
        <f>'Aisén XI'!P18</f>
        <v>160</v>
      </c>
      <c r="P18" s="233">
        <f>'Aisén XI'!Q18</f>
        <v>9259680</v>
      </c>
      <c r="Q18" s="233">
        <f>'Aisén XI'!R18</f>
        <v>52</v>
      </c>
      <c r="R18" s="306">
        <f>'Aisén XI'!S18</f>
        <v>1591876</v>
      </c>
      <c r="S18" s="233">
        <f>'Aisén XI'!T18</f>
        <v>0</v>
      </c>
      <c r="T18" s="298">
        <f>'Aisén XI'!U18</f>
        <v>0</v>
      </c>
      <c r="U18" s="305">
        <f>'Aisén XI'!V18</f>
        <v>2424</v>
      </c>
      <c r="V18" s="306">
        <f>'Aisén XI'!W18</f>
        <v>102910692</v>
      </c>
      <c r="W18" s="145"/>
    </row>
    <row r="19" spans="1:25" s="52" customFormat="1" x14ac:dyDescent="0.2">
      <c r="A19" s="237" t="s">
        <v>370</v>
      </c>
      <c r="B19" s="268" t="s">
        <v>385</v>
      </c>
      <c r="C19" s="305">
        <f>'Mag y Ant XII'!D18</f>
        <v>906</v>
      </c>
      <c r="D19" s="233">
        <f>'Mag y Ant XII'!E18</f>
        <v>52432938</v>
      </c>
      <c r="E19" s="233">
        <f>'Mag y Ant XII'!F18</f>
        <v>1927</v>
      </c>
      <c r="F19" s="306">
        <f>'Mag y Ant XII'!G18</f>
        <v>58991251</v>
      </c>
      <c r="G19" s="233">
        <f>'Mag y Ant XII'!H18</f>
        <v>210</v>
      </c>
      <c r="H19" s="233">
        <f>'Mag y Ant XII'!I18</f>
        <v>12153330</v>
      </c>
      <c r="I19" s="233">
        <f>'Mag y Ant XII'!J18</f>
        <v>294</v>
      </c>
      <c r="J19" s="298">
        <f>'Mag y Ant XII'!K18</f>
        <v>9000222</v>
      </c>
      <c r="K19" s="305">
        <f>'Mag y Ant XII'!L18</f>
        <v>38</v>
      </c>
      <c r="L19" s="233">
        <f>'Mag y Ant XII'!M18</f>
        <v>2199174</v>
      </c>
      <c r="M19" s="233">
        <f>'Mag y Ant XII'!N18</f>
        <v>19</v>
      </c>
      <c r="N19" s="306">
        <f>'Mag y Ant XII'!O18</f>
        <v>581647</v>
      </c>
      <c r="O19" s="305">
        <f>'Mag y Ant XII'!P18</f>
        <v>97</v>
      </c>
      <c r="P19" s="233">
        <f>'Mag y Ant XII'!Q18</f>
        <v>5613681</v>
      </c>
      <c r="Q19" s="233">
        <f>'Mag y Ant XII'!R18</f>
        <v>35</v>
      </c>
      <c r="R19" s="306">
        <f>'Mag y Ant XII'!S18</f>
        <v>1071455</v>
      </c>
      <c r="S19" s="233">
        <f>'Mag y Ant XII'!T18</f>
        <v>0</v>
      </c>
      <c r="T19" s="298">
        <f>'Mag y Ant XII'!U18</f>
        <v>0</v>
      </c>
      <c r="U19" s="305">
        <f>'Mag y Ant XII'!V18</f>
        <v>3526</v>
      </c>
      <c r="V19" s="306">
        <f>'Mag y Ant XII'!W18</f>
        <v>142043698</v>
      </c>
      <c r="W19" s="145"/>
    </row>
    <row r="20" spans="1:25" s="52" customFormat="1" x14ac:dyDescent="0.2">
      <c r="A20" s="237" t="s">
        <v>375</v>
      </c>
      <c r="B20" s="269" t="s">
        <v>386</v>
      </c>
      <c r="C20" s="307">
        <f>'Metrop XIII'!D60</f>
        <v>24648</v>
      </c>
      <c r="D20" s="234">
        <f>'Metrop XIII'!E60</f>
        <v>1426453704</v>
      </c>
      <c r="E20" s="234">
        <f>'Metrop XIII'!F60</f>
        <v>22969</v>
      </c>
      <c r="F20" s="308">
        <f>'Metrop XIII'!G60</f>
        <v>703149997</v>
      </c>
      <c r="G20" s="234">
        <f>'Metrop XIII'!H60</f>
        <v>13083</v>
      </c>
      <c r="H20" s="234">
        <f>'Metrop XIII'!I60</f>
        <v>757152459</v>
      </c>
      <c r="I20" s="234">
        <f>'Metrop XIII'!J60</f>
        <v>10772</v>
      </c>
      <c r="J20" s="299">
        <f>'Metrop XIII'!K60</f>
        <v>329763236</v>
      </c>
      <c r="K20" s="307">
        <f>'Metrop XIII'!L60</f>
        <v>196</v>
      </c>
      <c r="L20" s="234">
        <f>'Metrop XIII'!M60</f>
        <v>11343108</v>
      </c>
      <c r="M20" s="234">
        <f>'Metrop XIII'!N60</f>
        <v>49</v>
      </c>
      <c r="N20" s="308">
        <f>'Metrop XIII'!O60</f>
        <v>1500037</v>
      </c>
      <c r="O20" s="307">
        <f>'Metrop XIII'!P60</f>
        <v>5345</v>
      </c>
      <c r="P20" s="234">
        <f>'Metrop XIII'!Q60</f>
        <v>309331185</v>
      </c>
      <c r="Q20" s="234">
        <f>'Metrop XIII'!R60</f>
        <v>1184</v>
      </c>
      <c r="R20" s="308">
        <f>'Metrop XIII'!S60</f>
        <v>36245792</v>
      </c>
      <c r="S20" s="234">
        <f>'Metrop XIII'!T60</f>
        <v>72</v>
      </c>
      <c r="T20" s="299">
        <f>'Metrop XIII'!U60</f>
        <v>2305070</v>
      </c>
      <c r="U20" s="307">
        <f>'Metrop XIII'!V60</f>
        <v>78318</v>
      </c>
      <c r="V20" s="308">
        <f>'Metrop XIII'!W60</f>
        <v>3577244588</v>
      </c>
      <c r="W20" s="145"/>
    </row>
    <row r="21" spans="1:25" s="52" customFormat="1" x14ac:dyDescent="0.2">
      <c r="A21" s="237" t="s">
        <v>376</v>
      </c>
      <c r="B21" s="270" t="s">
        <v>387</v>
      </c>
      <c r="C21" s="309">
        <f>'L.Ríos. XIV'!D20</f>
        <v>3555</v>
      </c>
      <c r="D21" s="235">
        <f>'L.Ríos. XIV'!E20</f>
        <v>205738515</v>
      </c>
      <c r="E21" s="235">
        <f>'L.Ríos. XIV'!F20</f>
        <v>3363</v>
      </c>
      <c r="F21" s="310">
        <f>'L.Ríos. XIV'!G20</f>
        <v>102951519</v>
      </c>
      <c r="G21" s="235">
        <f>'L.Ríos. XIV'!H20</f>
        <v>1305</v>
      </c>
      <c r="H21" s="235">
        <f>'L.Ríos. XIV'!I20</f>
        <v>75524265</v>
      </c>
      <c r="I21" s="235">
        <f>'L.Ríos. XIV'!J20</f>
        <v>917</v>
      </c>
      <c r="J21" s="300">
        <f>'L.Ríos. XIV'!K20</f>
        <v>28072121</v>
      </c>
      <c r="K21" s="309">
        <f>'L.Ríos. XIV'!L20</f>
        <v>34</v>
      </c>
      <c r="L21" s="235">
        <f>'L.Ríos. XIV'!M20</f>
        <v>1967682</v>
      </c>
      <c r="M21" s="235">
        <f>'L.Ríos. XIV'!N20</f>
        <v>2</v>
      </c>
      <c r="N21" s="310">
        <f>'L.Ríos. XIV'!O20</f>
        <v>61226</v>
      </c>
      <c r="O21" s="309">
        <f>'L.Ríos. XIV'!P20</f>
        <v>427</v>
      </c>
      <c r="P21" s="235">
        <f>'L.Ríos. XIV'!Q20</f>
        <v>24711771</v>
      </c>
      <c r="Q21" s="235">
        <f>'L.Ríos. XIV'!R20</f>
        <v>143</v>
      </c>
      <c r="R21" s="310">
        <f>'L.Ríos. XIV'!S20</f>
        <v>4377659</v>
      </c>
      <c r="S21" s="235">
        <f>'L.Ríos. XIV'!T20</f>
        <v>4</v>
      </c>
      <c r="T21" s="300">
        <f>'L.Ríos. XIV'!U20</f>
        <v>114424</v>
      </c>
      <c r="U21" s="309">
        <f>'L.Ríos. XIV'!V20</f>
        <v>9750</v>
      </c>
      <c r="V21" s="310">
        <f>'L.Ríos. XIV'!W20</f>
        <v>443519182</v>
      </c>
      <c r="W21" s="145"/>
    </row>
    <row r="22" spans="1:25" x14ac:dyDescent="0.2">
      <c r="A22" s="237" t="s">
        <v>377</v>
      </c>
      <c r="B22" s="270" t="s">
        <v>388</v>
      </c>
      <c r="C22" s="311">
        <f>'Arica y Par. XV'!D12</f>
        <v>2442</v>
      </c>
      <c r="D22" s="236">
        <f>'Arica y Par. XV'!E12</f>
        <v>141325866</v>
      </c>
      <c r="E22" s="236">
        <f>'Arica y Par. XV'!F12</f>
        <v>1004</v>
      </c>
      <c r="F22" s="312">
        <f>'Arica y Par. XV'!G12</f>
        <v>30735452</v>
      </c>
      <c r="G22" s="236">
        <f>'Arica y Par. XV'!H12</f>
        <v>562</v>
      </c>
      <c r="H22" s="236">
        <f>'Arica y Par. XV'!I12</f>
        <v>32524626</v>
      </c>
      <c r="I22" s="236">
        <f>'Arica y Par. XV'!J12</f>
        <v>440</v>
      </c>
      <c r="J22" s="301">
        <f>'Arica y Par. XV'!K12</f>
        <v>13469720</v>
      </c>
      <c r="K22" s="311">
        <f>'Arica y Par. XV'!L12</f>
        <v>22</v>
      </c>
      <c r="L22" s="236">
        <f>'Arica y Par. XV'!M12</f>
        <v>1273206</v>
      </c>
      <c r="M22" s="236">
        <f>'Arica y Par. XV'!N12</f>
        <v>5</v>
      </c>
      <c r="N22" s="312">
        <f>'Arica y Par. XV'!O12</f>
        <v>153065</v>
      </c>
      <c r="O22" s="311">
        <f>'Arica y Par. XV'!P12</f>
        <v>124</v>
      </c>
      <c r="P22" s="236">
        <f>'Arica y Par. XV'!Q12</f>
        <v>7176252</v>
      </c>
      <c r="Q22" s="236">
        <f>'Arica y Par. XV'!R12</f>
        <v>25</v>
      </c>
      <c r="R22" s="312">
        <f>'Arica y Par. XV'!S12</f>
        <v>765325</v>
      </c>
      <c r="S22" s="236">
        <f>'Arica y Par. XV'!T12</f>
        <v>32</v>
      </c>
      <c r="T22" s="301">
        <f>'Arica y Par. XV'!U12</f>
        <v>605916</v>
      </c>
      <c r="U22" s="311">
        <f>'Arica y Par. XV'!V12</f>
        <v>4656</v>
      </c>
      <c r="V22" s="312">
        <f>'Arica y Par. XV'!W12</f>
        <v>228029428</v>
      </c>
    </row>
    <row r="23" spans="1:25" ht="13.5" thickBot="1" x14ac:dyDescent="0.25">
      <c r="A23" s="238" t="s">
        <v>378</v>
      </c>
      <c r="B23" s="271" t="s">
        <v>389</v>
      </c>
      <c r="C23" s="313">
        <f>'Ñuble XVI'!D29</f>
        <v>4821</v>
      </c>
      <c r="D23" s="315">
        <f>'Ñuble XVI'!E29</f>
        <v>279005733</v>
      </c>
      <c r="E23" s="315">
        <f>'Ñuble XVI'!F29</f>
        <v>5133</v>
      </c>
      <c r="F23" s="314">
        <f>'Ñuble XVI'!G29</f>
        <v>157136529</v>
      </c>
      <c r="G23" s="239">
        <f>'Ñuble XVI'!H29</f>
        <v>1817</v>
      </c>
      <c r="H23" s="239">
        <f>'Ñuble XVI'!I29</f>
        <v>105155241</v>
      </c>
      <c r="I23" s="239">
        <f>'Ñuble XVI'!J29</f>
        <v>1045</v>
      </c>
      <c r="J23" s="302">
        <f>'Ñuble XVI'!K29</f>
        <v>31990585</v>
      </c>
      <c r="K23" s="313">
        <f>'Ñuble XVI'!L29</f>
        <v>51</v>
      </c>
      <c r="L23" s="315">
        <f>'Ñuble XVI'!M29</f>
        <v>2951523</v>
      </c>
      <c r="M23" s="315">
        <f>'Ñuble XVI'!N29</f>
        <v>13</v>
      </c>
      <c r="N23" s="314">
        <f>'Ñuble XVI'!O29</f>
        <v>397969</v>
      </c>
      <c r="O23" s="313">
        <f>'Ñuble XVI'!P29</f>
        <v>633</v>
      </c>
      <c r="P23" s="315">
        <f>'Ñuble XVI'!Q29</f>
        <v>36633609</v>
      </c>
      <c r="Q23" s="315">
        <f>'Ñuble XVI'!R29</f>
        <v>187</v>
      </c>
      <c r="R23" s="314">
        <f>'Ñuble XVI'!S29</f>
        <v>5724631</v>
      </c>
      <c r="S23" s="239">
        <f>'Ñuble XVI'!T29</f>
        <v>3</v>
      </c>
      <c r="T23" s="302">
        <f>'Ñuble XVI'!U29</f>
        <v>105634</v>
      </c>
      <c r="U23" s="313">
        <f>'Ñuble XVI'!V29</f>
        <v>13703</v>
      </c>
      <c r="V23" s="314">
        <f>'Ñuble XVI'!W29</f>
        <v>619101454</v>
      </c>
    </row>
    <row r="24" spans="1:25" s="52" customFormat="1" ht="26.25" customHeight="1" thickBot="1" x14ac:dyDescent="0.25">
      <c r="A24" s="367" t="s">
        <v>21</v>
      </c>
      <c r="B24" s="368"/>
      <c r="C24" s="249">
        <f>SUM(C8:C23)</f>
        <v>108258</v>
      </c>
      <c r="D24" s="146">
        <f t="shared" ref="D24:V24" si="0">SUM(D8:D23)</f>
        <v>6265215234</v>
      </c>
      <c r="E24" s="146">
        <f t="shared" si="0"/>
        <v>101751</v>
      </c>
      <c r="F24" s="146">
        <f t="shared" si="0"/>
        <v>3114903363</v>
      </c>
      <c r="G24" s="146">
        <f t="shared" si="0"/>
        <v>42683</v>
      </c>
      <c r="H24" s="146">
        <f t="shared" si="0"/>
        <v>2470193259</v>
      </c>
      <c r="I24" s="146">
        <f t="shared" si="0"/>
        <v>30707</v>
      </c>
      <c r="J24" s="146">
        <f t="shared" si="0"/>
        <v>940033391</v>
      </c>
      <c r="K24" s="146">
        <f t="shared" si="0"/>
        <v>1188</v>
      </c>
      <c r="L24" s="146">
        <f t="shared" si="0"/>
        <v>68753124</v>
      </c>
      <c r="M24" s="146">
        <f t="shared" si="0"/>
        <v>194</v>
      </c>
      <c r="N24" s="146">
        <f t="shared" si="0"/>
        <v>5938922</v>
      </c>
      <c r="O24" s="146">
        <f t="shared" si="0"/>
        <v>15144</v>
      </c>
      <c r="P24" s="146">
        <f t="shared" si="0"/>
        <v>876428712</v>
      </c>
      <c r="Q24" s="146">
        <f t="shared" si="0"/>
        <v>3658</v>
      </c>
      <c r="R24" s="146">
        <f t="shared" si="0"/>
        <v>111982354</v>
      </c>
      <c r="S24" s="146">
        <f t="shared" si="0"/>
        <v>236</v>
      </c>
      <c r="T24" s="146">
        <f t="shared" si="0"/>
        <v>5662324</v>
      </c>
      <c r="U24" s="146">
        <f t="shared" si="0"/>
        <v>303819</v>
      </c>
      <c r="V24" s="316">
        <f t="shared" si="0"/>
        <v>13859110683</v>
      </c>
      <c r="W24" s="144"/>
    </row>
    <row r="26" spans="1:25" x14ac:dyDescent="0.2"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V26" s="1"/>
    </row>
    <row r="27" spans="1:25" x14ac:dyDescent="0.2">
      <c r="C27" s="33"/>
      <c r="D27" s="10"/>
      <c r="E27" s="10"/>
      <c r="F27" s="10"/>
      <c r="H27" s="33"/>
      <c r="I27" s="33"/>
      <c r="J27" s="10"/>
      <c r="K27" s="33"/>
      <c r="L27" s="10"/>
      <c r="M27" s="10"/>
      <c r="N27" s="10"/>
      <c r="O27" s="33"/>
      <c r="P27" s="10"/>
      <c r="Q27" s="10"/>
      <c r="R27" s="10"/>
      <c r="S27" s="33"/>
      <c r="T27" s="33"/>
      <c r="U27" s="10"/>
      <c r="V27" s="10"/>
      <c r="X27" s="206"/>
    </row>
    <row r="28" spans="1:25" x14ac:dyDescent="0.2">
      <c r="C28" s="33"/>
      <c r="D28" s="10"/>
      <c r="E28" s="33"/>
      <c r="F28" s="10"/>
      <c r="G28" s="33"/>
      <c r="H28" s="10"/>
      <c r="I28" s="33"/>
      <c r="J28" s="10"/>
      <c r="K28" s="33"/>
      <c r="L28" s="10"/>
      <c r="M28" s="33"/>
      <c r="N28" s="10"/>
      <c r="O28" s="33"/>
      <c r="P28" s="10"/>
      <c r="Q28" s="33"/>
      <c r="R28" s="10"/>
      <c r="S28" s="33"/>
      <c r="T28" s="33"/>
      <c r="Y28" s="206"/>
    </row>
    <row r="29" spans="1:25" x14ac:dyDescent="0.2">
      <c r="C29" s="31"/>
      <c r="D29" s="31"/>
      <c r="G29" s="31"/>
      <c r="I29" s="31"/>
      <c r="S29" s="33"/>
      <c r="T29" s="33"/>
      <c r="V29" s="33"/>
      <c r="Y29" s="206"/>
    </row>
    <row r="30" spans="1:25" x14ac:dyDescent="0.2">
      <c r="C30" s="33"/>
      <c r="D30" s="33"/>
      <c r="G30" s="207"/>
      <c r="H30" s="32"/>
      <c r="I30" s="207"/>
      <c r="J30" s="32"/>
      <c r="K30" s="1"/>
      <c r="M30" s="33"/>
      <c r="O30" s="207"/>
      <c r="Q30" s="207"/>
      <c r="R30" s="32"/>
      <c r="S30" s="10"/>
      <c r="T30" s="33"/>
      <c r="U30" s="34"/>
      <c r="Y30" s="206"/>
    </row>
    <row r="31" spans="1:25" x14ac:dyDescent="0.2">
      <c r="C31" s="1"/>
      <c r="E31" s="1"/>
      <c r="G31" s="1"/>
      <c r="I31" s="1"/>
      <c r="O31" s="1"/>
      <c r="P31" s="1"/>
      <c r="S31" s="10"/>
      <c r="T31" s="10"/>
      <c r="V31" s="33"/>
      <c r="Y31" s="206"/>
    </row>
    <row r="32" spans="1:25" x14ac:dyDescent="0.2">
      <c r="S32" s="10"/>
      <c r="T32" s="33"/>
    </row>
    <row r="33" spans="3:24" x14ac:dyDescent="0.2">
      <c r="C33" s="1"/>
      <c r="S33" s="10"/>
      <c r="T33" s="10"/>
      <c r="V33" s="33"/>
    </row>
    <row r="34" spans="3:24" x14ac:dyDescent="0.2">
      <c r="S34" s="10"/>
      <c r="X34" s="10"/>
    </row>
    <row r="35" spans="3:24" x14ac:dyDescent="0.2">
      <c r="T35" s="206"/>
      <c r="V35" s="33"/>
    </row>
    <row r="36" spans="3:24" x14ac:dyDescent="0.2">
      <c r="S36" s="10"/>
      <c r="T36" s="228"/>
      <c r="U36" s="10"/>
    </row>
    <row r="37" spans="3:24" x14ac:dyDescent="0.2">
      <c r="T37" s="206"/>
    </row>
    <row r="38" spans="3:24" x14ac:dyDescent="0.2">
      <c r="T38" s="206"/>
    </row>
    <row r="39" spans="3:24" x14ac:dyDescent="0.2">
      <c r="S39" s="10"/>
      <c r="T39" s="206"/>
    </row>
    <row r="40" spans="3:24" x14ac:dyDescent="0.2">
      <c r="S40" s="10"/>
      <c r="T40" s="10"/>
    </row>
    <row r="45" spans="3:24" x14ac:dyDescent="0.2">
      <c r="S45" s="10"/>
      <c r="T45" s="228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0.59055118110236227" right="0.78740157480314965" top="0.98425196850393704" bottom="0.98425196850393704" header="0" footer="0"/>
  <pageSetup paperSize="14" scale="4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zoomScale="87" zoomScaleNormal="87" workbookViewId="0">
      <selection activeCell="D23" sqref="D23:AD38"/>
    </sheetView>
  </sheetViews>
  <sheetFormatPr baseColWidth="10" defaultRowHeight="12.75" x14ac:dyDescent="0.2"/>
  <cols>
    <col min="1" max="1" width="8" style="51" bestFit="1" customWidth="1"/>
    <col min="2" max="2" width="15.28515625" style="51" customWidth="1"/>
    <col min="3" max="3" width="21.140625" style="51" customWidth="1"/>
    <col min="4" max="4" width="16.28515625" customWidth="1"/>
    <col min="5" max="5" width="14.140625" bestFit="1" customWidth="1"/>
    <col min="6" max="6" width="17.5703125" customWidth="1"/>
    <col min="7" max="7" width="14.140625" bestFit="1" customWidth="1"/>
    <col min="8" max="8" width="16.85546875" customWidth="1"/>
    <col min="9" max="9" width="14.140625" bestFit="1" customWidth="1"/>
    <col min="10" max="10" width="15.42578125" customWidth="1"/>
    <col min="11" max="11" width="12.140625" bestFit="1" customWidth="1"/>
    <col min="12" max="12" width="16.28515625" customWidth="1"/>
    <col min="13" max="13" width="14.42578125" customWidth="1"/>
    <col min="14" max="14" width="13.5703125" customWidth="1"/>
    <col min="15" max="15" width="12.140625" bestFit="1" customWidth="1"/>
    <col min="16" max="16" width="16.5703125" customWidth="1"/>
    <col min="17" max="17" width="15.42578125" customWidth="1"/>
    <col min="18" max="18" width="15.7109375" customWidth="1"/>
    <col min="19" max="19" width="12.140625" bestFit="1" customWidth="1"/>
    <col min="20" max="20" width="18.140625" customWidth="1"/>
    <col min="21" max="21" width="16" customWidth="1"/>
    <col min="22" max="22" width="13.28515625" customWidth="1"/>
    <col min="23" max="23" width="14" customWidth="1"/>
    <col min="24" max="24" width="12.85546875" customWidth="1"/>
  </cols>
  <sheetData>
    <row r="1" spans="1:31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1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31" ht="18" x14ac:dyDescent="0.25">
      <c r="A4" s="350" t="s">
        <v>391</v>
      </c>
      <c r="B4" s="350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1" ht="13.5" thickBot="1" x14ac:dyDescent="0.25">
      <c r="D5" t="s">
        <v>374</v>
      </c>
    </row>
    <row r="6" spans="1:31" ht="15.75" thickBot="1" x14ac:dyDescent="0.25">
      <c r="A6" s="346" t="s">
        <v>0</v>
      </c>
      <c r="B6" s="348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1" s="65" customFormat="1" ht="99.75" customHeight="1" thickBot="1" x14ac:dyDescent="0.25">
      <c r="A7" s="347"/>
      <c r="B7" s="351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88" t="s">
        <v>7</v>
      </c>
      <c r="U7" s="143" t="s">
        <v>8</v>
      </c>
      <c r="V7" s="56" t="s">
        <v>9</v>
      </c>
      <c r="W7" s="57" t="s">
        <v>371</v>
      </c>
    </row>
    <row r="8" spans="1:31" s="65" customFormat="1" x14ac:dyDescent="0.2">
      <c r="A8" s="58">
        <v>2101</v>
      </c>
      <c r="B8" s="251" t="s">
        <v>417</v>
      </c>
      <c r="C8" s="59" t="s">
        <v>23</v>
      </c>
      <c r="D8" s="189">
        <v>514</v>
      </c>
      <c r="E8" s="82">
        <f>D8*$G$21</f>
        <v>29746722</v>
      </c>
      <c r="F8" s="189">
        <v>347</v>
      </c>
      <c r="G8" s="83">
        <f>F8*$G$22</f>
        <v>10622711</v>
      </c>
      <c r="H8" s="190"/>
      <c r="I8" s="82">
        <f>H8*$G$21</f>
        <v>0</v>
      </c>
      <c r="J8" s="190"/>
      <c r="K8" s="70">
        <f>J8*$G$22</f>
        <v>0</v>
      </c>
      <c r="L8" s="191">
        <v>5</v>
      </c>
      <c r="M8" s="69">
        <f>L8*$G$21</f>
        <v>289365</v>
      </c>
      <c r="N8" s="191">
        <v>0</v>
      </c>
      <c r="O8" s="70">
        <f>N8*$G$22</f>
        <v>0</v>
      </c>
      <c r="P8" s="192"/>
      <c r="Q8" s="69">
        <f>P8*$G$21</f>
        <v>0</v>
      </c>
      <c r="R8" s="192"/>
      <c r="S8" s="71">
        <f>R8*$G$22</f>
        <v>0</v>
      </c>
      <c r="T8" s="86">
        <v>0</v>
      </c>
      <c r="U8" s="87">
        <v>0</v>
      </c>
      <c r="V8" s="72">
        <f>D8+F8+H8+J8+L8+N8+P8+R8+T8</f>
        <v>866</v>
      </c>
      <c r="W8" s="70">
        <f>(E8+G8+I8+K8+M8+O8+Q8+S8+U8)</f>
        <v>40658798</v>
      </c>
      <c r="X8" s="73"/>
      <c r="Y8"/>
      <c r="Z8"/>
      <c r="AC8"/>
      <c r="AD8"/>
      <c r="AE8" s="73"/>
    </row>
    <row r="9" spans="1:31" s="65" customFormat="1" x14ac:dyDescent="0.2">
      <c r="A9" s="60">
        <v>2103</v>
      </c>
      <c r="B9" s="252" t="s">
        <v>418</v>
      </c>
      <c r="C9" s="61" t="s">
        <v>24</v>
      </c>
      <c r="D9" s="81">
        <v>150</v>
      </c>
      <c r="E9" s="82">
        <f t="shared" ref="E9:E16" si="0">D9*$G$21</f>
        <v>8680950</v>
      </c>
      <c r="F9" s="81">
        <v>84</v>
      </c>
      <c r="G9" s="83">
        <f t="shared" ref="G9:G16" si="1">F9*$G$22</f>
        <v>2571492</v>
      </c>
      <c r="H9" s="81">
        <v>17</v>
      </c>
      <c r="I9" s="82">
        <f t="shared" ref="I9:I16" si="2">H9*$G$21</f>
        <v>983841</v>
      </c>
      <c r="J9" s="81">
        <v>11</v>
      </c>
      <c r="K9" s="70">
        <f t="shared" ref="K9:K16" si="3">J9*$G$22</f>
        <v>336743</v>
      </c>
      <c r="L9" s="88"/>
      <c r="M9" s="69">
        <f t="shared" ref="M9:M16" si="4">L9*$G$21</f>
        <v>0</v>
      </c>
      <c r="N9" s="88"/>
      <c r="O9" s="70">
        <f t="shared" ref="O9:O16" si="5">N9*$G$22</f>
        <v>0</v>
      </c>
      <c r="P9" s="84"/>
      <c r="Q9" s="69">
        <f t="shared" ref="Q9:Q16" si="6">P9*$G$21</f>
        <v>0</v>
      </c>
      <c r="R9" s="84"/>
      <c r="S9" s="71">
        <f t="shared" ref="S9:S16" si="7">R9*$G$22</f>
        <v>0</v>
      </c>
      <c r="T9" s="89">
        <v>0</v>
      </c>
      <c r="U9" s="90">
        <v>0</v>
      </c>
      <c r="V9" s="75">
        <f t="shared" ref="V9:V16" si="8">D9+F9+H9+J9+L9+N9+P9+R9+T9</f>
        <v>262</v>
      </c>
      <c r="W9" s="76">
        <f>(E9+G9+I9+K9+M9+O9+Q9+S9+U9)</f>
        <v>12573026</v>
      </c>
      <c r="X9" s="73"/>
      <c r="Y9"/>
      <c r="Z9"/>
      <c r="AC9"/>
      <c r="AD9"/>
      <c r="AE9" s="73"/>
    </row>
    <row r="10" spans="1:31" s="65" customFormat="1" x14ac:dyDescent="0.2">
      <c r="A10" s="60">
        <v>2201</v>
      </c>
      <c r="B10" s="252" t="s">
        <v>409</v>
      </c>
      <c r="C10" s="61" t="s">
        <v>25</v>
      </c>
      <c r="D10" s="81">
        <v>2295</v>
      </c>
      <c r="E10" s="82">
        <f t="shared" si="0"/>
        <v>132818535</v>
      </c>
      <c r="F10" s="81">
        <v>2712</v>
      </c>
      <c r="G10" s="83">
        <f t="shared" si="1"/>
        <v>83022456</v>
      </c>
      <c r="H10" s="81">
        <v>235</v>
      </c>
      <c r="I10" s="82">
        <f t="shared" si="2"/>
        <v>13600155</v>
      </c>
      <c r="J10" s="81">
        <v>466</v>
      </c>
      <c r="K10" s="70">
        <f t="shared" si="3"/>
        <v>14265658</v>
      </c>
      <c r="L10" s="88">
        <v>32</v>
      </c>
      <c r="M10" s="69">
        <f t="shared" si="4"/>
        <v>1851936</v>
      </c>
      <c r="N10" s="88">
        <v>8</v>
      </c>
      <c r="O10" s="70">
        <f t="shared" si="5"/>
        <v>244904</v>
      </c>
      <c r="P10" s="84">
        <v>154</v>
      </c>
      <c r="Q10" s="69">
        <f t="shared" si="6"/>
        <v>8912442</v>
      </c>
      <c r="R10" s="84">
        <v>14</v>
      </c>
      <c r="S10" s="71">
        <f t="shared" si="7"/>
        <v>428582</v>
      </c>
      <c r="T10" s="89">
        <v>0</v>
      </c>
      <c r="U10" s="90">
        <v>0</v>
      </c>
      <c r="V10" s="75">
        <f t="shared" si="8"/>
        <v>5916</v>
      </c>
      <c r="W10" s="76">
        <f t="shared" ref="W10:W16" si="9">(E10+G10+I10+K10+M10+O10+Q10+S10+U10)</f>
        <v>255144668</v>
      </c>
      <c r="X10" s="73"/>
      <c r="Y10"/>
      <c r="Z10"/>
      <c r="AC10"/>
      <c r="AD10"/>
      <c r="AE10" s="73"/>
    </row>
    <row r="11" spans="1:31" s="65" customFormat="1" x14ac:dyDescent="0.2">
      <c r="A11" s="60">
        <v>2202</v>
      </c>
      <c r="B11" s="252" t="s">
        <v>413</v>
      </c>
      <c r="C11" s="61" t="s">
        <v>26</v>
      </c>
      <c r="D11" s="81">
        <v>230</v>
      </c>
      <c r="E11" s="82">
        <f t="shared" si="0"/>
        <v>13310790</v>
      </c>
      <c r="F11" s="81">
        <v>218</v>
      </c>
      <c r="G11" s="83">
        <f t="shared" si="1"/>
        <v>6673634</v>
      </c>
      <c r="H11" s="84">
        <v>5</v>
      </c>
      <c r="I11" s="82">
        <f t="shared" si="2"/>
        <v>289365</v>
      </c>
      <c r="J11" s="84">
        <v>1</v>
      </c>
      <c r="K11" s="70">
        <f t="shared" si="3"/>
        <v>30613</v>
      </c>
      <c r="L11" s="85">
        <v>3</v>
      </c>
      <c r="M11" s="69">
        <f t="shared" si="4"/>
        <v>173619</v>
      </c>
      <c r="N11" s="85">
        <v>0</v>
      </c>
      <c r="O11" s="70">
        <f t="shared" si="5"/>
        <v>0</v>
      </c>
      <c r="P11" s="81">
        <v>15</v>
      </c>
      <c r="Q11" s="69">
        <f t="shared" si="6"/>
        <v>868095</v>
      </c>
      <c r="R11" s="81">
        <v>4</v>
      </c>
      <c r="S11" s="71">
        <f t="shared" si="7"/>
        <v>122452</v>
      </c>
      <c r="T11" s="89">
        <v>1</v>
      </c>
      <c r="U11" s="90">
        <v>38576</v>
      </c>
      <c r="V11" s="75">
        <f t="shared" si="8"/>
        <v>477</v>
      </c>
      <c r="W11" s="76">
        <f t="shared" si="9"/>
        <v>21507144</v>
      </c>
      <c r="X11" s="73"/>
      <c r="Y11"/>
      <c r="Z11"/>
      <c r="AC11"/>
      <c r="AD11"/>
      <c r="AE11" s="73"/>
    </row>
    <row r="12" spans="1:31" s="65" customFormat="1" x14ac:dyDescent="0.2">
      <c r="A12" s="60">
        <v>2203</v>
      </c>
      <c r="B12" s="252" t="s">
        <v>412</v>
      </c>
      <c r="C12" s="61" t="s">
        <v>27</v>
      </c>
      <c r="D12" s="81">
        <v>147</v>
      </c>
      <c r="E12" s="82">
        <f t="shared" si="0"/>
        <v>8507331</v>
      </c>
      <c r="F12" s="81">
        <v>181</v>
      </c>
      <c r="G12" s="83">
        <f t="shared" si="1"/>
        <v>5540953</v>
      </c>
      <c r="H12" s="148"/>
      <c r="I12" s="82">
        <f t="shared" si="2"/>
        <v>0</v>
      </c>
      <c r="J12" s="148"/>
      <c r="K12" s="70">
        <f t="shared" si="3"/>
        <v>0</v>
      </c>
      <c r="L12" s="88"/>
      <c r="M12" s="69">
        <f t="shared" si="4"/>
        <v>0</v>
      </c>
      <c r="N12" s="88"/>
      <c r="O12" s="70">
        <f t="shared" si="5"/>
        <v>0</v>
      </c>
      <c r="P12" s="84">
        <v>38</v>
      </c>
      <c r="Q12" s="69">
        <f t="shared" si="6"/>
        <v>2199174</v>
      </c>
      <c r="R12" s="84">
        <v>2</v>
      </c>
      <c r="S12" s="71">
        <f t="shared" si="7"/>
        <v>61226</v>
      </c>
      <c r="T12" s="89">
        <v>0</v>
      </c>
      <c r="U12" s="90">
        <v>0</v>
      </c>
      <c r="V12" s="75">
        <f t="shared" si="8"/>
        <v>368</v>
      </c>
      <c r="W12" s="76">
        <f t="shared" si="9"/>
        <v>16308684</v>
      </c>
      <c r="X12" s="73"/>
      <c r="Y12"/>
      <c r="Z12"/>
      <c r="AC12"/>
      <c r="AD12"/>
      <c r="AE12" s="73"/>
    </row>
    <row r="13" spans="1:31" s="65" customFormat="1" x14ac:dyDescent="0.2">
      <c r="A13" s="60">
        <v>2206</v>
      </c>
      <c r="B13" s="252" t="s">
        <v>411</v>
      </c>
      <c r="C13" s="61" t="s">
        <v>28</v>
      </c>
      <c r="D13" s="81">
        <v>26</v>
      </c>
      <c r="E13" s="82">
        <f t="shared" si="0"/>
        <v>1504698</v>
      </c>
      <c r="F13" s="81">
        <v>51</v>
      </c>
      <c r="G13" s="83">
        <f t="shared" si="1"/>
        <v>1561263</v>
      </c>
      <c r="H13" s="81">
        <v>19</v>
      </c>
      <c r="I13" s="82">
        <f t="shared" si="2"/>
        <v>1099587</v>
      </c>
      <c r="J13" s="81">
        <v>13</v>
      </c>
      <c r="K13" s="70">
        <f t="shared" si="3"/>
        <v>397969</v>
      </c>
      <c r="L13" s="88"/>
      <c r="M13" s="69">
        <f t="shared" si="4"/>
        <v>0</v>
      </c>
      <c r="N13" s="88"/>
      <c r="O13" s="70">
        <f t="shared" si="5"/>
        <v>0</v>
      </c>
      <c r="P13" s="84"/>
      <c r="Q13" s="69">
        <f t="shared" si="6"/>
        <v>0</v>
      </c>
      <c r="R13" s="84"/>
      <c r="S13" s="71">
        <f t="shared" si="7"/>
        <v>0</v>
      </c>
      <c r="T13" s="89">
        <v>0</v>
      </c>
      <c r="U13" s="90">
        <v>0</v>
      </c>
      <c r="V13" s="75">
        <f t="shared" si="8"/>
        <v>109</v>
      </c>
      <c r="W13" s="76">
        <f t="shared" si="9"/>
        <v>4563517</v>
      </c>
      <c r="X13" s="73"/>
      <c r="Y13"/>
      <c r="Z13"/>
      <c r="AC13"/>
      <c r="AD13"/>
      <c r="AE13" s="73"/>
    </row>
    <row r="14" spans="1:31" s="65" customFormat="1" x14ac:dyDescent="0.2">
      <c r="A14" s="60">
        <v>2301</v>
      </c>
      <c r="B14" s="252" t="s">
        <v>414</v>
      </c>
      <c r="C14" s="61" t="s">
        <v>29</v>
      </c>
      <c r="D14" s="81">
        <v>659</v>
      </c>
      <c r="E14" s="82">
        <f t="shared" si="0"/>
        <v>38138307</v>
      </c>
      <c r="F14" s="81">
        <v>1243</v>
      </c>
      <c r="G14" s="83">
        <f t="shared" si="1"/>
        <v>38051959</v>
      </c>
      <c r="H14" s="81">
        <v>181</v>
      </c>
      <c r="I14" s="82">
        <f t="shared" si="2"/>
        <v>10475013</v>
      </c>
      <c r="J14" s="81">
        <v>353</v>
      </c>
      <c r="K14" s="70">
        <f t="shared" si="3"/>
        <v>10806389</v>
      </c>
      <c r="L14" s="85">
        <v>4</v>
      </c>
      <c r="M14" s="69">
        <f t="shared" si="4"/>
        <v>231492</v>
      </c>
      <c r="N14" s="85">
        <v>4</v>
      </c>
      <c r="O14" s="70">
        <f t="shared" si="5"/>
        <v>122452</v>
      </c>
      <c r="P14" s="84">
        <v>112</v>
      </c>
      <c r="Q14" s="69">
        <f t="shared" si="6"/>
        <v>6481776</v>
      </c>
      <c r="R14" s="84">
        <v>44</v>
      </c>
      <c r="S14" s="71">
        <f t="shared" si="7"/>
        <v>1346972</v>
      </c>
      <c r="T14" s="89">
        <v>0</v>
      </c>
      <c r="U14" s="90">
        <v>0</v>
      </c>
      <c r="V14" s="75">
        <f t="shared" si="8"/>
        <v>2600</v>
      </c>
      <c r="W14" s="76">
        <f t="shared" si="9"/>
        <v>105654360</v>
      </c>
      <c r="X14" s="73"/>
      <c r="Y14"/>
      <c r="Z14"/>
      <c r="AC14"/>
      <c r="AD14"/>
      <c r="AE14" s="73"/>
    </row>
    <row r="15" spans="1:31" s="65" customFormat="1" x14ac:dyDescent="0.2">
      <c r="A15" s="60">
        <v>2302</v>
      </c>
      <c r="B15" s="252" t="s">
        <v>415</v>
      </c>
      <c r="C15" s="79" t="s">
        <v>30</v>
      </c>
      <c r="D15" s="81">
        <v>2</v>
      </c>
      <c r="E15" s="82">
        <f t="shared" si="0"/>
        <v>115746</v>
      </c>
      <c r="F15" s="81">
        <v>4</v>
      </c>
      <c r="G15" s="83">
        <f t="shared" si="1"/>
        <v>122452</v>
      </c>
      <c r="H15" s="81">
        <v>1</v>
      </c>
      <c r="I15" s="82">
        <f t="shared" si="2"/>
        <v>57873</v>
      </c>
      <c r="J15" s="81">
        <v>0</v>
      </c>
      <c r="K15" s="70">
        <f t="shared" si="3"/>
        <v>0</v>
      </c>
      <c r="L15" s="88"/>
      <c r="M15" s="69">
        <f t="shared" si="4"/>
        <v>0</v>
      </c>
      <c r="N15" s="88"/>
      <c r="O15" s="70">
        <f t="shared" si="5"/>
        <v>0</v>
      </c>
      <c r="P15" s="84"/>
      <c r="Q15" s="69">
        <f t="shared" si="6"/>
        <v>0</v>
      </c>
      <c r="R15" s="84"/>
      <c r="S15" s="71">
        <f t="shared" si="7"/>
        <v>0</v>
      </c>
      <c r="T15" s="89">
        <v>0</v>
      </c>
      <c r="U15" s="90">
        <v>0</v>
      </c>
      <c r="V15" s="75">
        <f t="shared" si="8"/>
        <v>7</v>
      </c>
      <c r="W15" s="76">
        <f t="shared" si="9"/>
        <v>296071</v>
      </c>
      <c r="X15" s="73"/>
      <c r="Y15"/>
      <c r="Z15"/>
      <c r="AC15"/>
      <c r="AD15"/>
      <c r="AE15" s="73"/>
    </row>
    <row r="16" spans="1:31" s="65" customFormat="1" ht="18" customHeight="1" thickBot="1" x14ac:dyDescent="0.25">
      <c r="A16" s="62">
        <v>2303</v>
      </c>
      <c r="B16" s="253" t="s">
        <v>416</v>
      </c>
      <c r="C16" s="63" t="s">
        <v>31</v>
      </c>
      <c r="D16" s="81">
        <v>98</v>
      </c>
      <c r="E16" s="82">
        <f t="shared" si="0"/>
        <v>5671554</v>
      </c>
      <c r="F16" s="81">
        <v>141</v>
      </c>
      <c r="G16" s="83">
        <f t="shared" si="1"/>
        <v>4316433</v>
      </c>
      <c r="H16" s="81">
        <v>33</v>
      </c>
      <c r="I16" s="82">
        <f t="shared" si="2"/>
        <v>1909809</v>
      </c>
      <c r="J16" s="81">
        <v>31</v>
      </c>
      <c r="K16" s="70">
        <f t="shared" si="3"/>
        <v>949003</v>
      </c>
      <c r="L16" s="88"/>
      <c r="M16" s="69">
        <f t="shared" si="4"/>
        <v>0</v>
      </c>
      <c r="N16" s="88"/>
      <c r="O16" s="70">
        <f t="shared" si="5"/>
        <v>0</v>
      </c>
      <c r="P16" s="84"/>
      <c r="Q16" s="69">
        <f t="shared" si="6"/>
        <v>0</v>
      </c>
      <c r="R16" s="84"/>
      <c r="S16" s="71">
        <f t="shared" si="7"/>
        <v>0</v>
      </c>
      <c r="T16" s="91">
        <v>0</v>
      </c>
      <c r="U16" s="92">
        <v>0</v>
      </c>
      <c r="V16" s="77">
        <f t="shared" si="8"/>
        <v>303</v>
      </c>
      <c r="W16" s="76">
        <f t="shared" si="9"/>
        <v>12846799</v>
      </c>
      <c r="X16" s="73"/>
      <c r="Y16"/>
      <c r="Z16"/>
      <c r="AD16" s="73"/>
      <c r="AE16" s="73"/>
    </row>
    <row r="17" spans="1:23" s="65" customFormat="1" ht="13.5" thickBot="1" x14ac:dyDescent="0.25">
      <c r="A17" s="335" t="s">
        <v>21</v>
      </c>
      <c r="B17" s="336"/>
      <c r="C17" s="337"/>
      <c r="D17" s="4">
        <f>SUM(D8:D16)</f>
        <v>4121</v>
      </c>
      <c r="E17" s="3">
        <f t="shared" ref="E17:W17" si="10">SUM(E8:E16)</f>
        <v>238494633</v>
      </c>
      <c r="F17" s="3">
        <f t="shared" si="10"/>
        <v>4981</v>
      </c>
      <c r="G17" s="3">
        <f t="shared" si="10"/>
        <v>152483353</v>
      </c>
      <c r="H17" s="3">
        <f t="shared" si="10"/>
        <v>491</v>
      </c>
      <c r="I17" s="3">
        <f t="shared" si="10"/>
        <v>28415643</v>
      </c>
      <c r="J17" s="3">
        <f t="shared" si="10"/>
        <v>875</v>
      </c>
      <c r="K17" s="3">
        <f t="shared" si="10"/>
        <v>26786375</v>
      </c>
      <c r="L17" s="3">
        <f>SUM(L8:L16)</f>
        <v>44</v>
      </c>
      <c r="M17" s="3">
        <f>SUM(M8:M16)</f>
        <v>2546412</v>
      </c>
      <c r="N17" s="3">
        <f>SUM(N8:N16)</f>
        <v>12</v>
      </c>
      <c r="O17" s="3">
        <f>SUM(O8:O16)</f>
        <v>367356</v>
      </c>
      <c r="P17" s="3">
        <f t="shared" si="10"/>
        <v>319</v>
      </c>
      <c r="Q17" s="3">
        <f t="shared" si="10"/>
        <v>18461487</v>
      </c>
      <c r="R17" s="3">
        <f t="shared" si="10"/>
        <v>64</v>
      </c>
      <c r="S17" s="3">
        <f t="shared" si="10"/>
        <v>1959232</v>
      </c>
      <c r="T17" s="24">
        <f t="shared" si="10"/>
        <v>1</v>
      </c>
      <c r="U17" s="24">
        <f t="shared" si="10"/>
        <v>38576</v>
      </c>
      <c r="V17" s="3">
        <f t="shared" si="10"/>
        <v>10908</v>
      </c>
      <c r="W17" s="22">
        <f t="shared" si="10"/>
        <v>469553067</v>
      </c>
    </row>
    <row r="18" spans="1:23" x14ac:dyDescent="0.2">
      <c r="U18" s="1"/>
    </row>
    <row r="19" spans="1:23" ht="15" x14ac:dyDescent="0.25">
      <c r="C19" s="64"/>
      <c r="D19" s="12"/>
    </row>
    <row r="20" spans="1:23" ht="15" x14ac:dyDescent="0.25">
      <c r="C20" s="64"/>
      <c r="D20" s="12"/>
    </row>
    <row r="21" spans="1:23" ht="15" x14ac:dyDescent="0.25">
      <c r="C21" s="64"/>
      <c r="D21" s="12"/>
      <c r="F21" s="40" t="s">
        <v>372</v>
      </c>
      <c r="G21" s="41">
        <v>57873</v>
      </c>
    </row>
    <row r="22" spans="1:23" ht="15" x14ac:dyDescent="0.25">
      <c r="C22" s="64"/>
      <c r="D22" s="12"/>
      <c r="F22" s="40" t="s">
        <v>373</v>
      </c>
      <c r="G22" s="41">
        <v>30613</v>
      </c>
    </row>
    <row r="23" spans="1:23" ht="15" x14ac:dyDescent="0.25">
      <c r="C23" s="64"/>
      <c r="D23" s="12"/>
    </row>
    <row r="24" spans="1:23" ht="15" x14ac:dyDescent="0.25">
      <c r="C24" s="64"/>
      <c r="D24" s="12"/>
    </row>
    <row r="25" spans="1:23" ht="15" x14ac:dyDescent="0.25">
      <c r="C25" s="64"/>
      <c r="D25" s="12"/>
    </row>
    <row r="26" spans="1:23" ht="15" x14ac:dyDescent="0.25">
      <c r="C26" s="64"/>
      <c r="D26" s="12"/>
    </row>
    <row r="27" spans="1:23" ht="15" x14ac:dyDescent="0.25">
      <c r="C27" s="64"/>
      <c r="D27" s="12"/>
    </row>
  </sheetData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zoomScale="82" zoomScaleNormal="82" workbookViewId="0">
      <selection activeCell="D14" sqref="D14"/>
    </sheetView>
  </sheetViews>
  <sheetFormatPr baseColWidth="10" defaultRowHeight="12.75" x14ac:dyDescent="0.2"/>
  <cols>
    <col min="1" max="1" width="8" style="51" bestFit="1" customWidth="1"/>
    <col min="2" max="2" width="12.5703125" style="51" customWidth="1"/>
    <col min="3" max="3" width="14.42578125" style="51" customWidth="1"/>
    <col min="4" max="4" width="22" style="51" customWidth="1"/>
    <col min="5" max="5" width="17.140625" customWidth="1"/>
    <col min="6" max="6" width="14.140625" bestFit="1" customWidth="1"/>
    <col min="7" max="7" width="19.42578125" customWidth="1"/>
    <col min="8" max="8" width="14.140625" bestFit="1" customWidth="1"/>
    <col min="9" max="9" width="16.7109375" customWidth="1"/>
    <col min="10" max="10" width="15.5703125" customWidth="1"/>
    <col min="11" max="11" width="19.42578125" customWidth="1"/>
    <col min="12" max="12" width="16.85546875" customWidth="1"/>
    <col min="13" max="13" width="15.140625" customWidth="1"/>
    <col min="14" max="14" width="14.140625" bestFit="1" customWidth="1"/>
    <col min="15" max="15" width="17.7109375" customWidth="1"/>
    <col min="16" max="16" width="14.5703125" customWidth="1"/>
    <col min="17" max="17" width="16.42578125" customWidth="1"/>
    <col min="18" max="18" width="14.7109375" customWidth="1"/>
    <col min="19" max="19" width="15.28515625" customWidth="1"/>
    <col min="20" max="20" width="17.42578125" customWidth="1"/>
    <col min="21" max="21" width="12.5703125" customWidth="1"/>
    <col min="22" max="22" width="12.140625" bestFit="1" customWidth="1"/>
    <col min="23" max="23" width="11.42578125" bestFit="1" customWidth="1"/>
    <col min="24" max="24" width="13.5703125" bestFit="1" customWidth="1"/>
  </cols>
  <sheetData>
    <row r="1" spans="1:34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</row>
    <row r="2" spans="1:34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4" spans="1:34" ht="18" x14ac:dyDescent="0.25">
      <c r="A4" s="341" t="s">
        <v>392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</row>
    <row r="5" spans="1:34" ht="13.5" thickBot="1" x14ac:dyDescent="0.25"/>
    <row r="6" spans="1:34" ht="15.75" thickBot="1" x14ac:dyDescent="0.25">
      <c r="A6" s="352" t="s">
        <v>0</v>
      </c>
      <c r="B6" s="348" t="s">
        <v>408</v>
      </c>
      <c r="C6" s="354" t="s">
        <v>408</v>
      </c>
      <c r="D6" s="348" t="s">
        <v>1</v>
      </c>
      <c r="E6" s="338" t="s">
        <v>2</v>
      </c>
      <c r="F6" s="339"/>
      <c r="G6" s="339"/>
      <c r="H6" s="340"/>
      <c r="I6" s="338" t="s">
        <v>3</v>
      </c>
      <c r="J6" s="339"/>
      <c r="K6" s="339"/>
      <c r="L6" s="340"/>
      <c r="M6" s="338" t="s">
        <v>4</v>
      </c>
      <c r="N6" s="339"/>
      <c r="O6" s="339"/>
      <c r="P6" s="340"/>
      <c r="Q6" s="338" t="s">
        <v>5</v>
      </c>
      <c r="R6" s="339"/>
      <c r="S6" s="339"/>
      <c r="T6" s="340"/>
      <c r="U6" s="342" t="s">
        <v>6</v>
      </c>
      <c r="V6" s="343"/>
      <c r="W6" s="344" t="s">
        <v>358</v>
      </c>
      <c r="X6" s="345"/>
    </row>
    <row r="7" spans="1:34" s="65" customFormat="1" ht="105.75" customHeight="1" thickBot="1" x14ac:dyDescent="0.25">
      <c r="A7" s="353"/>
      <c r="B7" s="351"/>
      <c r="C7" s="355"/>
      <c r="D7" s="349"/>
      <c r="E7" s="184" t="str">
        <f>NACIONAL!C7</f>
        <v>Pers. Remun Liq. &lt;= a $ 773.271 Noviembre</v>
      </c>
      <c r="F7" s="185" t="str">
        <f>NACIONAL!D7</f>
        <v>Monto Aguinaldo $ 57.873</v>
      </c>
      <c r="G7" s="185" t="str">
        <f>NACIONAL!E7</f>
        <v>Pers. Remun Liq. &gt; a $ 773.271 y Rem Bruta &lt;= $ 2.560.669</v>
      </c>
      <c r="H7" s="186" t="str">
        <f>NACIONAL!F7</f>
        <v>Monto Aguinaldo $ 30.613</v>
      </c>
      <c r="I7" s="184" t="str">
        <f>NACIONAL!G7</f>
        <v>Pers. Remun Liq. &lt;= a $ 773.271 Noviembre</v>
      </c>
      <c r="J7" s="185" t="str">
        <f>NACIONAL!H7</f>
        <v>Monto Aguinaldo $ 57.873</v>
      </c>
      <c r="K7" s="185" t="str">
        <f>NACIONAL!I7</f>
        <v>Pers. Remun Liq. &gt; a $ 773.271 y Rem Bruta &lt;= $ 2.560.669</v>
      </c>
      <c r="L7" s="186" t="str">
        <f>NACIONAL!J7</f>
        <v>Monto Aguinaldo $ 30.613</v>
      </c>
      <c r="M7" s="184" t="str">
        <f>NACIONAL!K7</f>
        <v>Pers. Remun Liq. &lt;= a $ 773.271 Noviembre</v>
      </c>
      <c r="N7" s="185" t="str">
        <f>NACIONAL!L7</f>
        <v>Monto Aguinaldo $ 57.873</v>
      </c>
      <c r="O7" s="185" t="str">
        <f>NACIONAL!M7</f>
        <v>Pers. Remun Liq. &gt; a $ 773.271 y Rem Bruta &lt;= $ 2.560.669</v>
      </c>
      <c r="P7" s="186" t="str">
        <f>NACIONAL!N7</f>
        <v>Monto Aguinaldo $ 30.613</v>
      </c>
      <c r="Q7" s="184" t="str">
        <f>NACIONAL!O7</f>
        <v>Pers. Remun Liq. &lt;= a $ 773.271 Noviembre</v>
      </c>
      <c r="R7" s="185" t="str">
        <f>NACIONAL!P7</f>
        <v>Monto Aguinaldo $ 57.873</v>
      </c>
      <c r="S7" s="185" t="str">
        <f>NACIONAL!Q7</f>
        <v>Pers. Remun Liq. &gt; a $ 773.271 y Rem Bruta &lt;= $ 2.560.669</v>
      </c>
      <c r="T7" s="186" t="str">
        <f>NACIONAL!R7</f>
        <v>Monto Aguinaldo $ 30.613</v>
      </c>
      <c r="U7" s="56" t="s">
        <v>7</v>
      </c>
      <c r="V7" s="57" t="s">
        <v>8</v>
      </c>
      <c r="W7" s="56" t="s">
        <v>9</v>
      </c>
      <c r="X7" s="57" t="s">
        <v>371</v>
      </c>
    </row>
    <row r="8" spans="1:34" s="65" customFormat="1" x14ac:dyDescent="0.2">
      <c r="A8" s="128">
        <v>3101</v>
      </c>
      <c r="B8" s="254" t="s">
        <v>423</v>
      </c>
      <c r="C8" s="254" t="s">
        <v>423</v>
      </c>
      <c r="D8" s="59" t="s">
        <v>32</v>
      </c>
      <c r="E8" s="163">
        <v>221</v>
      </c>
      <c r="F8" s="193">
        <f>E8*$H$21</f>
        <v>12789933</v>
      </c>
      <c r="G8" s="163">
        <v>205</v>
      </c>
      <c r="H8" s="194">
        <f>G8*$H$22</f>
        <v>6275665</v>
      </c>
      <c r="I8" s="195">
        <v>43</v>
      </c>
      <c r="J8" s="102">
        <f>I8*$H$21</f>
        <v>2488539</v>
      </c>
      <c r="K8" s="165">
        <v>18</v>
      </c>
      <c r="L8" s="103">
        <f>K8*$H$22</f>
        <v>551034</v>
      </c>
      <c r="M8" s="166"/>
      <c r="N8" s="196">
        <f>M8*$H$21</f>
        <v>0</v>
      </c>
      <c r="O8" s="166"/>
      <c r="P8" s="30">
        <f>O8*$H$22</f>
        <v>0</v>
      </c>
      <c r="Q8" s="166"/>
      <c r="R8" s="196">
        <f>Q8*$H$21</f>
        <v>0</v>
      </c>
      <c r="S8" s="166"/>
      <c r="T8" s="197">
        <f>S8*$H$22</f>
        <v>0</v>
      </c>
      <c r="U8" s="45">
        <v>0</v>
      </c>
      <c r="V8" s="30">
        <v>0</v>
      </c>
      <c r="W8" s="46">
        <f>E8+G8+I8+K8+M8+O8+Q8+S8+U8</f>
        <v>487</v>
      </c>
      <c r="X8" s="29">
        <f>(F8+H8+J8+L8+N8+P8+R8+T8+V8)</f>
        <v>22105171</v>
      </c>
      <c r="Y8"/>
      <c r="Z8"/>
      <c r="AA8"/>
      <c r="AB8"/>
      <c r="AC8"/>
      <c r="AD8"/>
      <c r="AE8"/>
      <c r="AF8"/>
      <c r="AG8"/>
      <c r="AH8"/>
    </row>
    <row r="9" spans="1:34" s="65" customFormat="1" x14ac:dyDescent="0.2">
      <c r="A9" s="129">
        <v>3102</v>
      </c>
      <c r="B9" s="250" t="s">
        <v>424</v>
      </c>
      <c r="C9" s="250" t="s">
        <v>424</v>
      </c>
      <c r="D9" s="61" t="s">
        <v>33</v>
      </c>
      <c r="E9" s="93">
        <v>125</v>
      </c>
      <c r="F9" s="95">
        <f t="shared" ref="F9:F16" si="0">E9*$H$21</f>
        <v>7234125</v>
      </c>
      <c r="G9" s="93">
        <v>149</v>
      </c>
      <c r="H9" s="96">
        <f t="shared" ref="H9:H16" si="1">G9*$H$22</f>
        <v>4561337</v>
      </c>
      <c r="I9" s="97">
        <v>29</v>
      </c>
      <c r="J9" s="98">
        <f>I9*$H$21</f>
        <v>1678317</v>
      </c>
      <c r="K9" s="99">
        <v>11</v>
      </c>
      <c r="L9" s="42">
        <f>K9*$H$22</f>
        <v>336743</v>
      </c>
      <c r="M9" s="94"/>
      <c r="N9" s="44">
        <f>M9*$H$21</f>
        <v>0</v>
      </c>
      <c r="O9" s="94"/>
      <c r="P9" s="29">
        <f>O9*$H$22</f>
        <v>0</v>
      </c>
      <c r="Q9" s="94"/>
      <c r="R9" s="44">
        <f>Q9*$H$21</f>
        <v>0</v>
      </c>
      <c r="S9" s="94"/>
      <c r="T9" s="29">
        <f>S9*$H$22</f>
        <v>0</v>
      </c>
      <c r="U9" s="46">
        <v>1</v>
      </c>
      <c r="V9" s="29">
        <v>35421</v>
      </c>
      <c r="W9" s="46">
        <f t="shared" ref="W9:W16" si="2">E9+G9+I9+K9+M9+O9+Q9+S9+U9</f>
        <v>315</v>
      </c>
      <c r="X9" s="29">
        <f>(F9+H9+J9+L9+N9+P9+R9+T9+V9)</f>
        <v>13845943</v>
      </c>
      <c r="Y9"/>
      <c r="Z9"/>
      <c r="AA9"/>
      <c r="AB9"/>
      <c r="AC9"/>
      <c r="AD9"/>
      <c r="AE9"/>
      <c r="AF9"/>
      <c r="AG9"/>
      <c r="AH9"/>
    </row>
    <row r="10" spans="1:34" s="65" customFormat="1" x14ac:dyDescent="0.2">
      <c r="A10" s="129">
        <v>3201</v>
      </c>
      <c r="B10" s="250" t="s">
        <v>419</v>
      </c>
      <c r="C10" s="250" t="s">
        <v>419</v>
      </c>
      <c r="D10" s="61" t="s">
        <v>34</v>
      </c>
      <c r="E10" s="93">
        <v>1335</v>
      </c>
      <c r="F10" s="95">
        <f t="shared" si="0"/>
        <v>77260455</v>
      </c>
      <c r="G10" s="93">
        <v>1328</v>
      </c>
      <c r="H10" s="96">
        <f t="shared" si="1"/>
        <v>40654064</v>
      </c>
      <c r="I10" s="97">
        <v>348</v>
      </c>
      <c r="J10" s="98">
        <f t="shared" ref="J10:J16" si="3">I10*$H$21</f>
        <v>20139804</v>
      </c>
      <c r="K10" s="99">
        <v>216</v>
      </c>
      <c r="L10" s="42">
        <f t="shared" ref="L10:L16" si="4">K10*$H$22</f>
        <v>6612408</v>
      </c>
      <c r="M10" s="99">
        <v>15</v>
      </c>
      <c r="N10" s="44">
        <f t="shared" ref="N10:N16" si="5">M10*$H$21</f>
        <v>868095</v>
      </c>
      <c r="O10" s="99">
        <v>1</v>
      </c>
      <c r="P10" s="29">
        <f t="shared" ref="P10:P16" si="6">O10*$H$22</f>
        <v>30613</v>
      </c>
      <c r="Q10" s="99">
        <v>218</v>
      </c>
      <c r="R10" s="44">
        <f t="shared" ref="R10:R16" si="7">Q10*$H$21</f>
        <v>12616314</v>
      </c>
      <c r="S10" s="99">
        <v>17</v>
      </c>
      <c r="T10" s="29">
        <f t="shared" ref="T10:T16" si="8">S10*$H$22</f>
        <v>520421</v>
      </c>
      <c r="U10" s="46">
        <v>0</v>
      </c>
      <c r="V10" s="29">
        <v>0</v>
      </c>
      <c r="W10" s="46">
        <f t="shared" si="2"/>
        <v>3478</v>
      </c>
      <c r="X10" s="29">
        <f t="shared" ref="X10:X16" si="9">(F10+H10+J10+L10+N10+P10+R10+T10+V10)</f>
        <v>158702174</v>
      </c>
      <c r="Y10"/>
      <c r="Z10"/>
      <c r="AA10"/>
      <c r="AB10"/>
      <c r="AC10"/>
      <c r="AD10"/>
      <c r="AE10"/>
      <c r="AF10"/>
      <c r="AG10"/>
      <c r="AH10"/>
    </row>
    <row r="11" spans="1:34" s="65" customFormat="1" x14ac:dyDescent="0.2">
      <c r="A11" s="129">
        <v>3202</v>
      </c>
      <c r="B11" s="250" t="s">
        <v>421</v>
      </c>
      <c r="C11" s="250" t="s">
        <v>421</v>
      </c>
      <c r="D11" s="61" t="s">
        <v>35</v>
      </c>
      <c r="E11" s="93">
        <v>167</v>
      </c>
      <c r="F11" s="95">
        <f t="shared" si="0"/>
        <v>9664791</v>
      </c>
      <c r="G11" s="93">
        <v>177</v>
      </c>
      <c r="H11" s="96">
        <f t="shared" si="1"/>
        <v>5418501</v>
      </c>
      <c r="I11" s="97">
        <v>94</v>
      </c>
      <c r="J11" s="98">
        <f t="shared" si="3"/>
        <v>5440062</v>
      </c>
      <c r="K11" s="99">
        <v>48</v>
      </c>
      <c r="L11" s="42">
        <f t="shared" si="4"/>
        <v>1469424</v>
      </c>
      <c r="M11" s="94"/>
      <c r="N11" s="44">
        <f t="shared" si="5"/>
        <v>0</v>
      </c>
      <c r="O11" s="94"/>
      <c r="P11" s="29">
        <f t="shared" si="6"/>
        <v>0</v>
      </c>
      <c r="Q11" s="94">
        <v>34</v>
      </c>
      <c r="R11" s="44">
        <f t="shared" si="7"/>
        <v>1967682</v>
      </c>
      <c r="S11" s="94">
        <v>6</v>
      </c>
      <c r="T11" s="29">
        <f t="shared" si="8"/>
        <v>183678</v>
      </c>
      <c r="U11" s="46">
        <v>0</v>
      </c>
      <c r="V11" s="29">
        <v>0</v>
      </c>
      <c r="W11" s="46">
        <f t="shared" si="2"/>
        <v>526</v>
      </c>
      <c r="X11" s="29">
        <f t="shared" si="9"/>
        <v>24144138</v>
      </c>
      <c r="Y11"/>
      <c r="Z11"/>
      <c r="AA11"/>
      <c r="AB11"/>
      <c r="AC11"/>
      <c r="AD11"/>
      <c r="AE11"/>
      <c r="AF11"/>
      <c r="AG11"/>
      <c r="AH11"/>
    </row>
    <row r="12" spans="1:34" s="65" customFormat="1" x14ac:dyDescent="0.2">
      <c r="A12" s="129">
        <v>3203</v>
      </c>
      <c r="B12" s="250" t="s">
        <v>422</v>
      </c>
      <c r="C12" s="250" t="s">
        <v>422</v>
      </c>
      <c r="D12" s="61" t="s">
        <v>36</v>
      </c>
      <c r="E12" s="93">
        <v>154</v>
      </c>
      <c r="F12" s="95">
        <f t="shared" si="0"/>
        <v>8912442</v>
      </c>
      <c r="G12" s="93">
        <v>241</v>
      </c>
      <c r="H12" s="96">
        <f t="shared" si="1"/>
        <v>7377733</v>
      </c>
      <c r="I12" s="97">
        <v>77</v>
      </c>
      <c r="J12" s="98">
        <f t="shared" si="3"/>
        <v>4456221</v>
      </c>
      <c r="K12" s="99">
        <v>47</v>
      </c>
      <c r="L12" s="42">
        <f t="shared" si="4"/>
        <v>1438811</v>
      </c>
      <c r="M12" s="94"/>
      <c r="N12" s="44">
        <f t="shared" si="5"/>
        <v>0</v>
      </c>
      <c r="O12" s="94"/>
      <c r="P12" s="29">
        <f t="shared" si="6"/>
        <v>0</v>
      </c>
      <c r="Q12" s="94"/>
      <c r="R12" s="44">
        <f t="shared" si="7"/>
        <v>0</v>
      </c>
      <c r="S12" s="94"/>
      <c r="T12" s="29">
        <f t="shared" si="8"/>
        <v>0</v>
      </c>
      <c r="U12" s="46">
        <v>0</v>
      </c>
      <c r="V12" s="29">
        <v>0</v>
      </c>
      <c r="W12" s="46">
        <f t="shared" si="2"/>
        <v>519</v>
      </c>
      <c r="X12" s="29">
        <f t="shared" si="9"/>
        <v>22185207</v>
      </c>
      <c r="Y12"/>
      <c r="Z12"/>
      <c r="AA12"/>
      <c r="AB12"/>
      <c r="AC12"/>
      <c r="AD12"/>
      <c r="AE12"/>
      <c r="AF12"/>
      <c r="AG12"/>
      <c r="AH12"/>
    </row>
    <row r="13" spans="1:34" s="65" customFormat="1" x14ac:dyDescent="0.2">
      <c r="A13" s="129">
        <v>3301</v>
      </c>
      <c r="B13" s="250" t="s">
        <v>425</v>
      </c>
      <c r="C13" s="250" t="s">
        <v>425</v>
      </c>
      <c r="D13" s="61" t="s">
        <v>37</v>
      </c>
      <c r="E13" s="212"/>
      <c r="F13" s="213">
        <f t="shared" si="0"/>
        <v>0</v>
      </c>
      <c r="G13" s="212"/>
      <c r="H13" s="214">
        <f t="shared" si="1"/>
        <v>0</v>
      </c>
      <c r="I13" s="97">
        <v>214</v>
      </c>
      <c r="J13" s="98">
        <f t="shared" si="3"/>
        <v>12384822</v>
      </c>
      <c r="K13" s="99">
        <v>88</v>
      </c>
      <c r="L13" s="42">
        <f t="shared" si="4"/>
        <v>2693944</v>
      </c>
      <c r="M13" s="99">
        <v>5</v>
      </c>
      <c r="N13" s="44">
        <f t="shared" si="5"/>
        <v>289365</v>
      </c>
      <c r="O13" s="99">
        <v>1</v>
      </c>
      <c r="P13" s="29">
        <f t="shared" si="6"/>
        <v>30613</v>
      </c>
      <c r="Q13" s="215"/>
      <c r="R13" s="216">
        <f t="shared" si="7"/>
        <v>0</v>
      </c>
      <c r="S13" s="215"/>
      <c r="T13" s="217">
        <f t="shared" si="8"/>
        <v>0</v>
      </c>
      <c r="U13" s="46">
        <v>0</v>
      </c>
      <c r="V13" s="29">
        <v>0</v>
      </c>
      <c r="W13" s="46">
        <f t="shared" si="2"/>
        <v>308</v>
      </c>
      <c r="X13" s="29">
        <f t="shared" si="9"/>
        <v>15398744</v>
      </c>
      <c r="Y13"/>
      <c r="Z13"/>
      <c r="AA13"/>
      <c r="AB13"/>
      <c r="AC13"/>
      <c r="AD13"/>
      <c r="AE13"/>
      <c r="AF13"/>
      <c r="AG13"/>
      <c r="AH13"/>
    </row>
    <row r="14" spans="1:34" s="65" customFormat="1" x14ac:dyDescent="0.2">
      <c r="A14" s="129">
        <v>3302</v>
      </c>
      <c r="B14" s="250" t="s">
        <v>410</v>
      </c>
      <c r="C14" s="250" t="s">
        <v>410</v>
      </c>
      <c r="D14" s="61" t="s">
        <v>38</v>
      </c>
      <c r="E14" s="218"/>
      <c r="F14" s="222">
        <f t="shared" si="0"/>
        <v>0</v>
      </c>
      <c r="G14" s="218"/>
      <c r="H14" s="223">
        <f t="shared" si="1"/>
        <v>0</v>
      </c>
      <c r="I14" s="97">
        <v>37</v>
      </c>
      <c r="J14" s="98">
        <f t="shared" si="3"/>
        <v>2141301</v>
      </c>
      <c r="K14" s="99">
        <v>19</v>
      </c>
      <c r="L14" s="42">
        <f t="shared" si="4"/>
        <v>581647</v>
      </c>
      <c r="M14" s="99">
        <v>1</v>
      </c>
      <c r="N14" s="44">
        <f t="shared" si="5"/>
        <v>57873</v>
      </c>
      <c r="O14" s="99">
        <v>0</v>
      </c>
      <c r="P14" s="29">
        <f t="shared" si="6"/>
        <v>0</v>
      </c>
      <c r="Q14" s="221"/>
      <c r="R14" s="216">
        <f t="shared" si="7"/>
        <v>0</v>
      </c>
      <c r="S14" s="221"/>
      <c r="T14" s="217">
        <f t="shared" si="8"/>
        <v>0</v>
      </c>
      <c r="U14" s="46">
        <v>1</v>
      </c>
      <c r="V14" s="29">
        <v>35421</v>
      </c>
      <c r="W14" s="46">
        <f t="shared" si="2"/>
        <v>58</v>
      </c>
      <c r="X14" s="29">
        <f t="shared" si="9"/>
        <v>2816242</v>
      </c>
      <c r="Y14"/>
      <c r="Z14"/>
      <c r="AA14"/>
      <c r="AB14"/>
      <c r="AC14"/>
      <c r="AD14"/>
      <c r="AE14"/>
      <c r="AF14"/>
      <c r="AG14"/>
      <c r="AH14"/>
    </row>
    <row r="15" spans="1:34" s="65" customFormat="1" x14ac:dyDescent="0.2">
      <c r="A15" s="129">
        <v>3303</v>
      </c>
      <c r="B15" s="250" t="s">
        <v>427</v>
      </c>
      <c r="C15" s="250" t="s">
        <v>427</v>
      </c>
      <c r="D15" s="61" t="s">
        <v>39</v>
      </c>
      <c r="E15" s="218"/>
      <c r="F15" s="222">
        <f t="shared" si="0"/>
        <v>0</v>
      </c>
      <c r="G15" s="218"/>
      <c r="H15" s="223">
        <f t="shared" si="1"/>
        <v>0</v>
      </c>
      <c r="I15" s="97">
        <v>19</v>
      </c>
      <c r="J15" s="98">
        <f t="shared" si="3"/>
        <v>1099587</v>
      </c>
      <c r="K15" s="99">
        <v>13</v>
      </c>
      <c r="L15" s="42">
        <f t="shared" si="4"/>
        <v>397969</v>
      </c>
      <c r="M15" s="94"/>
      <c r="N15" s="44">
        <f t="shared" si="5"/>
        <v>0</v>
      </c>
      <c r="O15" s="94"/>
      <c r="P15" s="29">
        <f t="shared" si="6"/>
        <v>0</v>
      </c>
      <c r="Q15" s="221"/>
      <c r="R15" s="216">
        <f t="shared" si="7"/>
        <v>0</v>
      </c>
      <c r="S15" s="221"/>
      <c r="T15" s="217">
        <f t="shared" si="8"/>
        <v>0</v>
      </c>
      <c r="U15" s="46">
        <v>0</v>
      </c>
      <c r="V15" s="29">
        <v>0</v>
      </c>
      <c r="W15" s="46">
        <f t="shared" si="2"/>
        <v>32</v>
      </c>
      <c r="X15" s="29">
        <f t="shared" si="9"/>
        <v>1497556</v>
      </c>
      <c r="Y15"/>
      <c r="Z15"/>
      <c r="AA15"/>
      <c r="AB15"/>
      <c r="AC15"/>
      <c r="AD15"/>
      <c r="AE15"/>
      <c r="AF15"/>
      <c r="AG15"/>
      <c r="AH15"/>
    </row>
    <row r="16" spans="1:34" s="65" customFormat="1" ht="13.5" thickBot="1" x14ac:dyDescent="0.25">
      <c r="A16" s="130">
        <v>3304</v>
      </c>
      <c r="B16" s="255" t="s">
        <v>426</v>
      </c>
      <c r="C16" s="255" t="s">
        <v>426</v>
      </c>
      <c r="D16" s="63" t="s">
        <v>40</v>
      </c>
      <c r="E16" s="218"/>
      <c r="F16" s="219">
        <f t="shared" si="0"/>
        <v>0</v>
      </c>
      <c r="G16" s="218"/>
      <c r="H16" s="220">
        <f t="shared" si="1"/>
        <v>0</v>
      </c>
      <c r="I16" s="97">
        <v>22</v>
      </c>
      <c r="J16" s="98">
        <f t="shared" si="3"/>
        <v>1273206</v>
      </c>
      <c r="K16" s="99">
        <v>38</v>
      </c>
      <c r="L16" s="42">
        <f t="shared" si="4"/>
        <v>1163294</v>
      </c>
      <c r="M16" s="94"/>
      <c r="N16" s="44">
        <f t="shared" si="5"/>
        <v>0</v>
      </c>
      <c r="O16" s="94"/>
      <c r="P16" s="29">
        <f t="shared" si="6"/>
        <v>0</v>
      </c>
      <c r="Q16" s="221"/>
      <c r="R16" s="216">
        <f t="shared" si="7"/>
        <v>0</v>
      </c>
      <c r="S16" s="221"/>
      <c r="T16" s="217">
        <f t="shared" si="8"/>
        <v>0</v>
      </c>
      <c r="U16" s="49">
        <v>0</v>
      </c>
      <c r="V16" s="50">
        <v>0</v>
      </c>
      <c r="W16" s="49">
        <f t="shared" si="2"/>
        <v>60</v>
      </c>
      <c r="X16" s="29">
        <f t="shared" si="9"/>
        <v>2436500</v>
      </c>
      <c r="Y16"/>
      <c r="Z16"/>
      <c r="AA16"/>
      <c r="AB16"/>
      <c r="AC16"/>
      <c r="AD16"/>
      <c r="AE16"/>
      <c r="AF16"/>
      <c r="AG16"/>
      <c r="AH16"/>
    </row>
    <row r="17" spans="1:34" s="65" customFormat="1" ht="13.5" thickBot="1" x14ac:dyDescent="0.25">
      <c r="A17" s="335" t="s">
        <v>21</v>
      </c>
      <c r="B17" s="336"/>
      <c r="C17" s="336"/>
      <c r="D17" s="337"/>
      <c r="E17" s="5">
        <f>SUM(E8:E16)</f>
        <v>2002</v>
      </c>
      <c r="F17" s="5">
        <f t="shared" ref="F17:X17" si="10">SUM(F8:F16)</f>
        <v>115861746</v>
      </c>
      <c r="G17" s="5">
        <f t="shared" si="10"/>
        <v>2100</v>
      </c>
      <c r="H17" s="23">
        <f t="shared" si="10"/>
        <v>64287300</v>
      </c>
      <c r="I17" s="5">
        <f t="shared" si="10"/>
        <v>883</v>
      </c>
      <c r="J17" s="5">
        <f t="shared" si="10"/>
        <v>51101859</v>
      </c>
      <c r="K17" s="5">
        <f t="shared" si="10"/>
        <v>498</v>
      </c>
      <c r="L17" s="23">
        <f t="shared" si="10"/>
        <v>15245274</v>
      </c>
      <c r="M17" s="5">
        <f>SUM(M8:M16)</f>
        <v>21</v>
      </c>
      <c r="N17" s="5">
        <f>SUM(N8:N16)</f>
        <v>1215333</v>
      </c>
      <c r="O17" s="5">
        <f>SUM(O8:O16)</f>
        <v>2</v>
      </c>
      <c r="P17" s="5">
        <f>SUM(P8:P16)</f>
        <v>61226</v>
      </c>
      <c r="Q17" s="5">
        <f t="shared" si="10"/>
        <v>252</v>
      </c>
      <c r="R17" s="5">
        <f t="shared" si="10"/>
        <v>14583996</v>
      </c>
      <c r="S17" s="5">
        <f t="shared" si="10"/>
        <v>23</v>
      </c>
      <c r="T17" s="5">
        <f t="shared" si="10"/>
        <v>704099</v>
      </c>
      <c r="U17" s="5">
        <f t="shared" si="10"/>
        <v>2</v>
      </c>
      <c r="V17" s="5">
        <f t="shared" si="10"/>
        <v>70842</v>
      </c>
      <c r="W17" s="5">
        <f t="shared" si="10"/>
        <v>5783</v>
      </c>
      <c r="X17" s="23">
        <f t="shared" si="10"/>
        <v>263131675</v>
      </c>
      <c r="Y17"/>
      <c r="Z17"/>
      <c r="AA17"/>
      <c r="AB17"/>
      <c r="AC17"/>
      <c r="AD17"/>
      <c r="AE17"/>
      <c r="AF17"/>
      <c r="AG17"/>
      <c r="AH17"/>
    </row>
    <row r="21" spans="1:34" x14ac:dyDescent="0.2">
      <c r="G21" s="40" t="s">
        <v>372</v>
      </c>
      <c r="H21" s="41">
        <v>57873</v>
      </c>
    </row>
    <row r="22" spans="1:34" x14ac:dyDescent="0.2">
      <c r="G22" s="40" t="s">
        <v>373</v>
      </c>
      <c r="H22" s="41">
        <v>30613</v>
      </c>
    </row>
    <row r="25" spans="1:34" x14ac:dyDescent="0.2">
      <c r="AE25" s="10"/>
    </row>
  </sheetData>
  <mergeCells count="14">
    <mergeCell ref="A17:D17"/>
    <mergeCell ref="Q6:T6"/>
    <mergeCell ref="U6:V6"/>
    <mergeCell ref="W6:X6"/>
    <mergeCell ref="A1:X1"/>
    <mergeCell ref="A2:X2"/>
    <mergeCell ref="A4:X4"/>
    <mergeCell ref="A6:A7"/>
    <mergeCell ref="D6:D7"/>
    <mergeCell ref="E6:H6"/>
    <mergeCell ref="I6:L6"/>
    <mergeCell ref="M6:P6"/>
    <mergeCell ref="B6:B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opLeftCell="A4" zoomScale="84" zoomScaleNormal="84" workbookViewId="0">
      <selection activeCell="F20" sqref="F20"/>
    </sheetView>
  </sheetViews>
  <sheetFormatPr baseColWidth="10" defaultRowHeight="12.75" x14ac:dyDescent="0.2"/>
  <cols>
    <col min="1" max="1" width="8.140625" style="51" customWidth="1"/>
    <col min="2" max="2" width="13" style="51" customWidth="1"/>
    <col min="3" max="3" width="15" style="51" customWidth="1"/>
    <col min="4" max="4" width="16.140625" customWidth="1"/>
    <col min="5" max="5" width="15" customWidth="1"/>
    <col min="6" max="6" width="17.7109375" customWidth="1"/>
    <col min="7" max="7" width="13" customWidth="1"/>
    <col min="8" max="8" width="19.42578125" customWidth="1"/>
    <col min="9" max="9" width="14.140625" bestFit="1" customWidth="1"/>
    <col min="10" max="10" width="16.42578125" customWidth="1"/>
    <col min="11" max="11" width="17.5703125" customWidth="1"/>
    <col min="12" max="12" width="15.28515625" customWidth="1"/>
    <col min="13" max="13" width="13.28515625" bestFit="1" customWidth="1"/>
    <col min="14" max="14" width="17.140625" customWidth="1"/>
    <col min="15" max="15" width="14.85546875" customWidth="1"/>
    <col min="16" max="16" width="16.140625" customWidth="1"/>
    <col min="17" max="17" width="15.85546875" customWidth="1"/>
    <col min="18" max="18" width="16.140625" customWidth="1"/>
    <col min="19" max="19" width="15.5703125" customWidth="1"/>
    <col min="20" max="20" width="10.140625" customWidth="1"/>
    <col min="21" max="22" width="11.85546875" bestFit="1" customWidth="1"/>
    <col min="23" max="23" width="14.85546875" customWidth="1"/>
  </cols>
  <sheetData>
    <row r="1" spans="1:35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5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35" ht="18" x14ac:dyDescent="0.25">
      <c r="A4" s="341" t="s">
        <v>393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5" ht="13.5" thickBot="1" x14ac:dyDescent="0.25"/>
    <row r="6" spans="1:35" ht="13.5" customHeight="1" thickBot="1" x14ac:dyDescent="0.25">
      <c r="A6" s="346" t="s">
        <v>0</v>
      </c>
      <c r="B6" s="348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5" s="65" customFormat="1" ht="109.5" customHeight="1" thickBot="1" x14ac:dyDescent="0.25">
      <c r="A7" s="347"/>
      <c r="B7" s="351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35" s="65" customFormat="1" x14ac:dyDescent="0.2">
      <c r="A8" s="58">
        <v>4101</v>
      </c>
      <c r="B8" s="251" t="s">
        <v>428</v>
      </c>
      <c r="C8" s="131" t="s">
        <v>196</v>
      </c>
      <c r="D8" s="163">
        <v>1185</v>
      </c>
      <c r="E8" s="102">
        <f>D8*$G$26</f>
        <v>68579505</v>
      </c>
      <c r="F8" s="163">
        <v>1177</v>
      </c>
      <c r="G8" s="103">
        <f>F8*$G$27</f>
        <v>36031501</v>
      </c>
      <c r="H8" s="163">
        <v>369</v>
      </c>
      <c r="I8" s="102">
        <f>H8*$G$26</f>
        <v>21355137</v>
      </c>
      <c r="J8" s="163">
        <v>429</v>
      </c>
      <c r="K8" s="103">
        <f>J8*$G$27</f>
        <v>13132977</v>
      </c>
      <c r="L8" s="165">
        <v>12</v>
      </c>
      <c r="M8" s="102">
        <f>L8*$G$26</f>
        <v>694476</v>
      </c>
      <c r="N8" s="165">
        <v>5</v>
      </c>
      <c r="O8" s="103">
        <f>N8*$G$27</f>
        <v>153065</v>
      </c>
      <c r="P8" s="165">
        <v>238</v>
      </c>
      <c r="Q8" s="102">
        <f>P8*$G$26</f>
        <v>13773774</v>
      </c>
      <c r="R8" s="165">
        <v>78</v>
      </c>
      <c r="S8" s="103">
        <f>R8*$G$27</f>
        <v>2387814</v>
      </c>
      <c r="T8" s="45">
        <v>0</v>
      </c>
      <c r="U8" s="30">
        <v>0</v>
      </c>
      <c r="V8" s="45">
        <f>D8+F8+H8+J8+L8+N8+P8+R8+T8</f>
        <v>3493</v>
      </c>
      <c r="W8" s="30">
        <f>(E8+G8+I8+K8+M8+O8+Q8+S8+U8)</f>
        <v>156108249</v>
      </c>
      <c r="X8" s="73"/>
      <c r="Y8" s="2"/>
      <c r="Z8" s="37"/>
      <c r="AD8" s="73"/>
      <c r="AE8"/>
      <c r="AF8"/>
      <c r="AG8" s="73"/>
      <c r="AI8" s="73"/>
    </row>
    <row r="9" spans="1:35" s="65" customFormat="1" x14ac:dyDescent="0.2">
      <c r="A9" s="60">
        <v>4102</v>
      </c>
      <c r="B9" s="252" t="s">
        <v>431</v>
      </c>
      <c r="C9" s="79" t="s">
        <v>197</v>
      </c>
      <c r="D9" s="93">
        <v>73</v>
      </c>
      <c r="E9" s="98">
        <f>D9*$G$26</f>
        <v>4224729</v>
      </c>
      <c r="F9" s="93">
        <v>92</v>
      </c>
      <c r="G9" s="42">
        <f>F9*$G$27</f>
        <v>2816396</v>
      </c>
      <c r="H9" s="93">
        <v>47</v>
      </c>
      <c r="I9" s="98">
        <f>H9*$G$26</f>
        <v>2720031</v>
      </c>
      <c r="J9" s="93">
        <v>18</v>
      </c>
      <c r="K9" s="42">
        <f>J9*$G$27</f>
        <v>551034</v>
      </c>
      <c r="L9" s="94"/>
      <c r="M9" s="98">
        <f>L9*$G$26</f>
        <v>0</v>
      </c>
      <c r="N9" s="94"/>
      <c r="O9" s="42">
        <f>N9*$G$27</f>
        <v>0</v>
      </c>
      <c r="P9" s="94">
        <v>22</v>
      </c>
      <c r="Q9" s="98">
        <f>P9*$G$26</f>
        <v>1273206</v>
      </c>
      <c r="R9" s="94">
        <v>7</v>
      </c>
      <c r="S9" s="42">
        <f>R9*$G$27</f>
        <v>214291</v>
      </c>
      <c r="T9" s="46">
        <v>1</v>
      </c>
      <c r="U9" s="29">
        <v>34792</v>
      </c>
      <c r="V9" s="46">
        <f t="shared" ref="V9:V22" si="0">D9+F9+H9+J9+L9+N9+P9+R9+T9</f>
        <v>260</v>
      </c>
      <c r="W9" s="29">
        <f>(E9+G9+I9+K9+M9+O9+Q9+S9+U9)</f>
        <v>11834479</v>
      </c>
      <c r="X9" s="73"/>
      <c r="Y9" s="2"/>
      <c r="Z9" s="37"/>
      <c r="AD9" s="73"/>
      <c r="AE9"/>
      <c r="AF9"/>
      <c r="AG9" s="73"/>
      <c r="AI9" s="73"/>
    </row>
    <row r="10" spans="1:35" s="65" customFormat="1" x14ac:dyDescent="0.2">
      <c r="A10" s="60">
        <v>4103</v>
      </c>
      <c r="B10" s="252" t="s">
        <v>429</v>
      </c>
      <c r="C10" s="61" t="s">
        <v>198</v>
      </c>
      <c r="D10" s="218"/>
      <c r="E10" s="216">
        <f t="shared" ref="E10:E22" si="1">D10*$G$26</f>
        <v>0</v>
      </c>
      <c r="F10" s="218"/>
      <c r="G10" s="217">
        <f t="shared" ref="G10:G22" si="2">F10*$G$27</f>
        <v>0</v>
      </c>
      <c r="H10" s="93">
        <v>779</v>
      </c>
      <c r="I10" s="98">
        <f t="shared" ref="I10:I22" si="3">H10*$G$26</f>
        <v>45083067</v>
      </c>
      <c r="J10" s="93">
        <v>425</v>
      </c>
      <c r="K10" s="42">
        <f t="shared" ref="K10:K22" si="4">J10*$G$27</f>
        <v>13010525</v>
      </c>
      <c r="L10" s="99">
        <v>25</v>
      </c>
      <c r="M10" s="98">
        <f t="shared" ref="M10:M22" si="5">L10*$G$26</f>
        <v>1446825</v>
      </c>
      <c r="N10" s="99">
        <v>5</v>
      </c>
      <c r="O10" s="42">
        <f t="shared" ref="O10:O22" si="6">N10*$G$27</f>
        <v>153065</v>
      </c>
      <c r="P10" s="99"/>
      <c r="Q10" s="98">
        <f t="shared" ref="Q10:Q22" si="7">P10*$G$26</f>
        <v>0</v>
      </c>
      <c r="R10" s="99"/>
      <c r="S10" s="42">
        <f t="shared" ref="S10:S22" si="8">R10*$G$27</f>
        <v>0</v>
      </c>
      <c r="T10" s="46">
        <v>0</v>
      </c>
      <c r="U10" s="29">
        <v>0</v>
      </c>
      <c r="V10" s="46">
        <f t="shared" si="0"/>
        <v>1234</v>
      </c>
      <c r="W10" s="29">
        <f t="shared" ref="W10:W22" si="9">(E10+G10+I10+K10+M10+O10+Q10+S10+U10)</f>
        <v>59693482</v>
      </c>
      <c r="X10" s="73"/>
      <c r="Y10" s="2"/>
      <c r="Z10" s="37"/>
      <c r="AD10" s="73"/>
      <c r="AE10"/>
      <c r="AF10"/>
      <c r="AG10" s="73"/>
      <c r="AI10" s="73"/>
    </row>
    <row r="11" spans="1:35" s="65" customFormat="1" x14ac:dyDescent="0.2">
      <c r="A11" s="60">
        <v>4104</v>
      </c>
      <c r="B11" s="252" t="s">
        <v>430</v>
      </c>
      <c r="C11" s="61" t="s">
        <v>199</v>
      </c>
      <c r="D11" s="218"/>
      <c r="E11" s="216">
        <f t="shared" si="1"/>
        <v>0</v>
      </c>
      <c r="F11" s="218"/>
      <c r="G11" s="217">
        <f t="shared" si="2"/>
        <v>0</v>
      </c>
      <c r="H11" s="218"/>
      <c r="I11" s="98">
        <f t="shared" si="3"/>
        <v>0</v>
      </c>
      <c r="J11" s="218"/>
      <c r="K11" s="42">
        <f t="shared" si="4"/>
        <v>0</v>
      </c>
      <c r="L11" s="94"/>
      <c r="M11" s="98">
        <f t="shared" si="5"/>
        <v>0</v>
      </c>
      <c r="N11" s="94"/>
      <c r="O11" s="42">
        <f t="shared" si="6"/>
        <v>0</v>
      </c>
      <c r="P11" s="221"/>
      <c r="Q11" s="216">
        <f t="shared" si="7"/>
        <v>0</v>
      </c>
      <c r="R11" s="221"/>
      <c r="S11" s="217">
        <f t="shared" si="8"/>
        <v>0</v>
      </c>
      <c r="T11" s="46">
        <v>0</v>
      </c>
      <c r="U11" s="29">
        <v>0</v>
      </c>
      <c r="V11" s="46">
        <f t="shared" si="0"/>
        <v>0</v>
      </c>
      <c r="W11" s="29">
        <f t="shared" si="9"/>
        <v>0</v>
      </c>
      <c r="X11" s="73"/>
      <c r="Y11" s="2"/>
      <c r="Z11" s="37"/>
      <c r="AD11" s="73"/>
      <c r="AE11"/>
      <c r="AF11"/>
      <c r="AG11" s="73"/>
      <c r="AI11" s="73"/>
    </row>
    <row r="12" spans="1:35" s="65" customFormat="1" x14ac:dyDescent="0.2">
      <c r="A12" s="60">
        <v>4105</v>
      </c>
      <c r="B12" s="252" t="s">
        <v>433</v>
      </c>
      <c r="C12" s="61" t="s">
        <v>200</v>
      </c>
      <c r="D12" s="93">
        <v>234</v>
      </c>
      <c r="E12" s="98">
        <f t="shared" si="1"/>
        <v>13542282</v>
      </c>
      <c r="F12" s="93">
        <v>277</v>
      </c>
      <c r="G12" s="42">
        <f t="shared" si="2"/>
        <v>8479801</v>
      </c>
      <c r="H12" s="93">
        <v>72</v>
      </c>
      <c r="I12" s="98">
        <f t="shared" si="3"/>
        <v>4166856</v>
      </c>
      <c r="J12" s="93">
        <v>24</v>
      </c>
      <c r="K12" s="42">
        <f t="shared" si="4"/>
        <v>734712</v>
      </c>
      <c r="L12" s="94"/>
      <c r="M12" s="98">
        <f t="shared" si="5"/>
        <v>0</v>
      </c>
      <c r="N12" s="94"/>
      <c r="O12" s="42">
        <f t="shared" si="6"/>
        <v>0</v>
      </c>
      <c r="P12" s="94">
        <v>71</v>
      </c>
      <c r="Q12" s="98">
        <f t="shared" si="7"/>
        <v>4108983</v>
      </c>
      <c r="R12" s="94">
        <v>31</v>
      </c>
      <c r="S12" s="42">
        <f t="shared" si="8"/>
        <v>949003</v>
      </c>
      <c r="T12" s="46">
        <v>0</v>
      </c>
      <c r="U12" s="29">
        <v>0</v>
      </c>
      <c r="V12" s="46">
        <f t="shared" si="0"/>
        <v>709</v>
      </c>
      <c r="W12" s="29">
        <f t="shared" si="9"/>
        <v>31981637</v>
      </c>
      <c r="X12" s="73"/>
      <c r="Y12" s="2"/>
      <c r="Z12" s="37"/>
      <c r="AD12" s="73"/>
      <c r="AE12"/>
      <c r="AF12"/>
      <c r="AG12" s="73"/>
      <c r="AI12" s="73"/>
    </row>
    <row r="13" spans="1:35" s="65" customFormat="1" x14ac:dyDescent="0.2">
      <c r="A13" s="60">
        <v>4106</v>
      </c>
      <c r="B13" s="252" t="s">
        <v>432</v>
      </c>
      <c r="C13" s="61" t="s">
        <v>201</v>
      </c>
      <c r="D13" s="93">
        <v>122</v>
      </c>
      <c r="E13" s="98">
        <f t="shared" si="1"/>
        <v>7060506</v>
      </c>
      <c r="F13" s="93">
        <v>96</v>
      </c>
      <c r="G13" s="42">
        <f t="shared" si="2"/>
        <v>2938848</v>
      </c>
      <c r="H13" s="93">
        <v>32</v>
      </c>
      <c r="I13" s="98">
        <f t="shared" si="3"/>
        <v>1851936</v>
      </c>
      <c r="J13" s="93">
        <v>11</v>
      </c>
      <c r="K13" s="42">
        <f t="shared" si="4"/>
        <v>336743</v>
      </c>
      <c r="L13" s="94"/>
      <c r="M13" s="98">
        <f t="shared" si="5"/>
        <v>0</v>
      </c>
      <c r="N13" s="94"/>
      <c r="O13" s="42">
        <f t="shared" si="6"/>
        <v>0</v>
      </c>
      <c r="P13" s="94">
        <v>22</v>
      </c>
      <c r="Q13" s="98">
        <f t="shared" si="7"/>
        <v>1273206</v>
      </c>
      <c r="R13" s="94">
        <v>6</v>
      </c>
      <c r="S13" s="42">
        <f t="shared" si="8"/>
        <v>183678</v>
      </c>
      <c r="T13" s="46">
        <v>0</v>
      </c>
      <c r="U13" s="29">
        <v>0</v>
      </c>
      <c r="V13" s="46">
        <f t="shared" si="0"/>
        <v>289</v>
      </c>
      <c r="W13" s="29">
        <f t="shared" si="9"/>
        <v>13644917</v>
      </c>
      <c r="X13" s="73"/>
      <c r="Y13" s="2"/>
      <c r="Z13" s="37"/>
      <c r="AD13" s="73"/>
      <c r="AE13"/>
      <c r="AF13"/>
      <c r="AG13" s="73"/>
      <c r="AI13" s="73"/>
    </row>
    <row r="14" spans="1:35" s="65" customFormat="1" x14ac:dyDescent="0.2">
      <c r="A14" s="60">
        <v>4201</v>
      </c>
      <c r="B14" s="252" t="s">
        <v>437</v>
      </c>
      <c r="C14" s="61" t="s">
        <v>202</v>
      </c>
      <c r="D14" s="93">
        <v>1236</v>
      </c>
      <c r="E14" s="98">
        <f t="shared" si="1"/>
        <v>71531028</v>
      </c>
      <c r="F14" s="93">
        <v>1154</v>
      </c>
      <c r="G14" s="42">
        <f t="shared" si="2"/>
        <v>35327402</v>
      </c>
      <c r="H14" s="93">
        <v>419</v>
      </c>
      <c r="I14" s="98">
        <f t="shared" si="3"/>
        <v>24248787</v>
      </c>
      <c r="J14" s="93">
        <v>150</v>
      </c>
      <c r="K14" s="42">
        <f t="shared" si="4"/>
        <v>4591950</v>
      </c>
      <c r="L14" s="99">
        <v>15</v>
      </c>
      <c r="M14" s="98">
        <f t="shared" si="5"/>
        <v>868095</v>
      </c>
      <c r="N14" s="99">
        <v>1</v>
      </c>
      <c r="O14" s="42">
        <f t="shared" si="6"/>
        <v>30613</v>
      </c>
      <c r="P14" s="94">
        <v>130</v>
      </c>
      <c r="Q14" s="98">
        <f t="shared" si="7"/>
        <v>7523490</v>
      </c>
      <c r="R14" s="94">
        <v>31</v>
      </c>
      <c r="S14" s="42">
        <f t="shared" si="8"/>
        <v>949003</v>
      </c>
      <c r="T14" s="46">
        <v>16</v>
      </c>
      <c r="U14" s="29">
        <v>440756</v>
      </c>
      <c r="V14" s="46">
        <f t="shared" si="0"/>
        <v>3152</v>
      </c>
      <c r="W14" s="29">
        <f t="shared" si="9"/>
        <v>145511124</v>
      </c>
      <c r="X14" s="73"/>
      <c r="Y14" s="2"/>
      <c r="Z14" s="37"/>
      <c r="AD14" s="73"/>
      <c r="AE14"/>
      <c r="AF14"/>
      <c r="AG14" s="73"/>
      <c r="AI14" s="73"/>
    </row>
    <row r="15" spans="1:35" s="65" customFormat="1" x14ac:dyDescent="0.2">
      <c r="A15" s="60">
        <v>4203</v>
      </c>
      <c r="B15" s="252" t="s">
        <v>439</v>
      </c>
      <c r="C15" s="61" t="s">
        <v>203</v>
      </c>
      <c r="D15" s="93">
        <v>428</v>
      </c>
      <c r="E15" s="98">
        <f t="shared" si="1"/>
        <v>24769644</v>
      </c>
      <c r="F15" s="93">
        <v>464</v>
      </c>
      <c r="G15" s="42">
        <f t="shared" si="2"/>
        <v>14204432</v>
      </c>
      <c r="H15" s="93">
        <v>183</v>
      </c>
      <c r="I15" s="98">
        <f t="shared" si="3"/>
        <v>10590759</v>
      </c>
      <c r="J15" s="93">
        <v>64</v>
      </c>
      <c r="K15" s="42">
        <f t="shared" si="4"/>
        <v>1959232</v>
      </c>
      <c r="L15" s="94"/>
      <c r="M15" s="98">
        <f t="shared" si="5"/>
        <v>0</v>
      </c>
      <c r="N15" s="94"/>
      <c r="O15" s="42">
        <f t="shared" si="6"/>
        <v>0</v>
      </c>
      <c r="P15" s="94"/>
      <c r="Q15" s="98">
        <f t="shared" si="7"/>
        <v>0</v>
      </c>
      <c r="R15" s="94"/>
      <c r="S15" s="42">
        <f t="shared" si="8"/>
        <v>0</v>
      </c>
      <c r="T15" s="46">
        <v>0</v>
      </c>
      <c r="U15" s="29">
        <v>0</v>
      </c>
      <c r="V15" s="46">
        <f t="shared" si="0"/>
        <v>1139</v>
      </c>
      <c r="W15" s="29">
        <f t="shared" si="9"/>
        <v>51524067</v>
      </c>
      <c r="X15" s="73"/>
      <c r="Y15" s="2"/>
      <c r="Z15" s="37"/>
      <c r="AD15" s="73"/>
      <c r="AE15"/>
      <c r="AF15"/>
      <c r="AG15" s="73"/>
      <c r="AI15" s="73"/>
    </row>
    <row r="16" spans="1:35" s="65" customFormat="1" x14ac:dyDescent="0.2">
      <c r="A16" s="60">
        <v>4204</v>
      </c>
      <c r="B16" s="252" t="s">
        <v>440</v>
      </c>
      <c r="C16" s="61" t="s">
        <v>204</v>
      </c>
      <c r="D16" s="93">
        <v>156</v>
      </c>
      <c r="E16" s="98">
        <f t="shared" si="1"/>
        <v>9028188</v>
      </c>
      <c r="F16" s="93">
        <v>132</v>
      </c>
      <c r="G16" s="42">
        <f t="shared" si="2"/>
        <v>4040916</v>
      </c>
      <c r="H16" s="93">
        <v>65</v>
      </c>
      <c r="I16" s="98">
        <f t="shared" si="3"/>
        <v>3761745</v>
      </c>
      <c r="J16" s="93">
        <v>34</v>
      </c>
      <c r="K16" s="42">
        <f t="shared" si="4"/>
        <v>1040842</v>
      </c>
      <c r="L16" s="94"/>
      <c r="M16" s="98">
        <f t="shared" si="5"/>
        <v>0</v>
      </c>
      <c r="N16" s="94"/>
      <c r="O16" s="42">
        <f t="shared" si="6"/>
        <v>0</v>
      </c>
      <c r="P16" s="94">
        <v>20</v>
      </c>
      <c r="Q16" s="98">
        <f t="shared" si="7"/>
        <v>1157460</v>
      </c>
      <c r="R16" s="94">
        <v>4</v>
      </c>
      <c r="S16" s="42">
        <f t="shared" si="8"/>
        <v>122452</v>
      </c>
      <c r="T16" s="46">
        <v>3</v>
      </c>
      <c r="U16" s="29">
        <v>79003</v>
      </c>
      <c r="V16" s="46">
        <f t="shared" si="0"/>
        <v>414</v>
      </c>
      <c r="W16" s="29">
        <f t="shared" si="9"/>
        <v>19230606</v>
      </c>
      <c r="X16" s="73"/>
      <c r="Y16" s="2"/>
      <c r="Z16" s="37"/>
      <c r="AD16" s="73"/>
      <c r="AE16"/>
      <c r="AF16"/>
      <c r="AG16" s="73"/>
      <c r="AI16" s="73"/>
    </row>
    <row r="17" spans="1:35" s="65" customFormat="1" x14ac:dyDescent="0.2">
      <c r="A17" s="60">
        <v>4205</v>
      </c>
      <c r="B17" s="252" t="s">
        <v>438</v>
      </c>
      <c r="C17" s="61" t="s">
        <v>205</v>
      </c>
      <c r="D17" s="93">
        <v>199</v>
      </c>
      <c r="E17" s="98">
        <f t="shared" si="1"/>
        <v>11516727</v>
      </c>
      <c r="F17" s="93">
        <v>207</v>
      </c>
      <c r="G17" s="42">
        <f t="shared" si="2"/>
        <v>6336891</v>
      </c>
      <c r="H17" s="93">
        <v>34</v>
      </c>
      <c r="I17" s="98">
        <f t="shared" si="3"/>
        <v>1967682</v>
      </c>
      <c r="J17" s="93">
        <v>27</v>
      </c>
      <c r="K17" s="42">
        <f t="shared" si="4"/>
        <v>826551</v>
      </c>
      <c r="L17" s="94"/>
      <c r="M17" s="98">
        <f t="shared" si="5"/>
        <v>0</v>
      </c>
      <c r="N17" s="94"/>
      <c r="O17" s="42">
        <f t="shared" si="6"/>
        <v>0</v>
      </c>
      <c r="P17" s="94"/>
      <c r="Q17" s="98">
        <f t="shared" si="7"/>
        <v>0</v>
      </c>
      <c r="R17" s="94"/>
      <c r="S17" s="42">
        <f t="shared" si="8"/>
        <v>0</v>
      </c>
      <c r="T17" s="46">
        <v>0</v>
      </c>
      <c r="U17" s="29">
        <v>0</v>
      </c>
      <c r="V17" s="46">
        <f t="shared" si="0"/>
        <v>467</v>
      </c>
      <c r="W17" s="29">
        <f t="shared" si="9"/>
        <v>20647851</v>
      </c>
      <c r="X17" s="73"/>
      <c r="Y17" s="2"/>
      <c r="Z17" s="37"/>
      <c r="AD17" s="73"/>
      <c r="AE17"/>
      <c r="AF17"/>
      <c r="AG17" s="73"/>
      <c r="AI17" s="73"/>
    </row>
    <row r="18" spans="1:35" s="65" customFormat="1" x14ac:dyDescent="0.2">
      <c r="A18" s="60">
        <v>4206</v>
      </c>
      <c r="B18" s="252" t="s">
        <v>441</v>
      </c>
      <c r="C18" s="61" t="s">
        <v>206</v>
      </c>
      <c r="D18" s="93">
        <v>74</v>
      </c>
      <c r="E18" s="98">
        <f t="shared" si="1"/>
        <v>4282602</v>
      </c>
      <c r="F18" s="93">
        <v>100</v>
      </c>
      <c r="G18" s="42">
        <f t="shared" si="2"/>
        <v>3061300</v>
      </c>
      <c r="H18" s="93">
        <v>36</v>
      </c>
      <c r="I18" s="98">
        <f t="shared" si="3"/>
        <v>2083428</v>
      </c>
      <c r="J18" s="93">
        <v>15</v>
      </c>
      <c r="K18" s="42">
        <f t="shared" si="4"/>
        <v>459195</v>
      </c>
      <c r="L18" s="94"/>
      <c r="M18" s="98">
        <f t="shared" si="5"/>
        <v>0</v>
      </c>
      <c r="N18" s="94"/>
      <c r="O18" s="42">
        <f t="shared" si="6"/>
        <v>0</v>
      </c>
      <c r="P18" s="94"/>
      <c r="Q18" s="98">
        <f t="shared" si="7"/>
        <v>0</v>
      </c>
      <c r="R18" s="94"/>
      <c r="S18" s="42">
        <f t="shared" si="8"/>
        <v>0</v>
      </c>
      <c r="T18" s="46">
        <v>0</v>
      </c>
      <c r="U18" s="29">
        <v>0</v>
      </c>
      <c r="V18" s="46">
        <f t="shared" si="0"/>
        <v>225</v>
      </c>
      <c r="W18" s="29">
        <f t="shared" si="9"/>
        <v>9886525</v>
      </c>
      <c r="X18" s="73"/>
      <c r="Y18" s="2"/>
      <c r="Z18" s="37"/>
      <c r="AD18" s="73"/>
      <c r="AE18"/>
      <c r="AF18"/>
      <c r="AG18" s="73"/>
      <c r="AI18" s="73"/>
    </row>
    <row r="19" spans="1:35" s="65" customFormat="1" x14ac:dyDescent="0.2">
      <c r="A19" s="60">
        <v>4301</v>
      </c>
      <c r="B19" s="252" t="s">
        <v>434</v>
      </c>
      <c r="C19" s="61" t="s">
        <v>207</v>
      </c>
      <c r="D19" s="93">
        <v>345</v>
      </c>
      <c r="E19" s="98">
        <f t="shared" si="1"/>
        <v>19966185</v>
      </c>
      <c r="F19" s="93">
        <v>333</v>
      </c>
      <c r="G19" s="42">
        <f t="shared" si="2"/>
        <v>10194129</v>
      </c>
      <c r="H19" s="93">
        <v>142</v>
      </c>
      <c r="I19" s="98">
        <f t="shared" si="3"/>
        <v>8217966</v>
      </c>
      <c r="J19" s="93">
        <v>35</v>
      </c>
      <c r="K19" s="42">
        <f t="shared" si="4"/>
        <v>1071455</v>
      </c>
      <c r="L19" s="94"/>
      <c r="M19" s="98">
        <f t="shared" si="5"/>
        <v>0</v>
      </c>
      <c r="N19" s="94"/>
      <c r="O19" s="42">
        <f t="shared" si="6"/>
        <v>0</v>
      </c>
      <c r="P19" s="94">
        <v>50</v>
      </c>
      <c r="Q19" s="98">
        <f t="shared" si="7"/>
        <v>2893650</v>
      </c>
      <c r="R19" s="94">
        <v>16</v>
      </c>
      <c r="S19" s="42">
        <f t="shared" si="8"/>
        <v>489808</v>
      </c>
      <c r="T19" s="46">
        <v>4</v>
      </c>
      <c r="U19" s="29">
        <v>141684</v>
      </c>
      <c r="V19" s="46">
        <f t="shared" si="0"/>
        <v>925</v>
      </c>
      <c r="W19" s="29">
        <f t="shared" si="9"/>
        <v>42974877</v>
      </c>
      <c r="X19" s="73"/>
      <c r="Y19" s="2"/>
      <c r="Z19" s="37"/>
      <c r="AD19" s="73"/>
      <c r="AE19"/>
      <c r="AF19"/>
      <c r="AG19" s="73"/>
      <c r="AI19" s="73"/>
    </row>
    <row r="20" spans="1:35" s="65" customFormat="1" x14ac:dyDescent="0.2">
      <c r="A20" s="60">
        <v>4302</v>
      </c>
      <c r="B20" s="252" t="s">
        <v>436</v>
      </c>
      <c r="C20" s="61" t="s">
        <v>208</v>
      </c>
      <c r="D20" s="93">
        <v>207</v>
      </c>
      <c r="E20" s="98">
        <f t="shared" si="1"/>
        <v>11979711</v>
      </c>
      <c r="F20" s="93">
        <v>221</v>
      </c>
      <c r="G20" s="42">
        <f t="shared" si="2"/>
        <v>6765473</v>
      </c>
      <c r="H20" s="93">
        <v>66</v>
      </c>
      <c r="I20" s="98">
        <f t="shared" si="3"/>
        <v>3819618</v>
      </c>
      <c r="J20" s="93">
        <v>22</v>
      </c>
      <c r="K20" s="42">
        <f t="shared" si="4"/>
        <v>673486</v>
      </c>
      <c r="L20" s="94"/>
      <c r="M20" s="98">
        <f t="shared" si="5"/>
        <v>0</v>
      </c>
      <c r="N20" s="94"/>
      <c r="O20" s="42">
        <f t="shared" si="6"/>
        <v>0</v>
      </c>
      <c r="P20" s="94">
        <v>12</v>
      </c>
      <c r="Q20" s="98">
        <f t="shared" si="7"/>
        <v>694476</v>
      </c>
      <c r="R20" s="94">
        <v>3</v>
      </c>
      <c r="S20" s="42">
        <f t="shared" si="8"/>
        <v>91839</v>
      </c>
      <c r="T20" s="46">
        <v>3</v>
      </c>
      <c r="U20" s="29">
        <v>67365</v>
      </c>
      <c r="V20" s="46">
        <f t="shared" si="0"/>
        <v>534</v>
      </c>
      <c r="W20" s="29">
        <f t="shared" si="9"/>
        <v>24091968</v>
      </c>
      <c r="X20" s="73"/>
      <c r="Y20" s="2"/>
      <c r="Z20" s="2"/>
      <c r="AD20" s="73"/>
      <c r="AE20"/>
      <c r="AF20"/>
      <c r="AG20" s="73"/>
      <c r="AI20" s="73"/>
    </row>
    <row r="21" spans="1:35" s="65" customFormat="1" x14ac:dyDescent="0.2">
      <c r="A21" s="60">
        <v>4303</v>
      </c>
      <c r="B21" s="252" t="s">
        <v>435</v>
      </c>
      <c r="C21" s="61" t="s">
        <v>209</v>
      </c>
      <c r="D21" s="93">
        <v>154</v>
      </c>
      <c r="E21" s="98">
        <f t="shared" si="1"/>
        <v>8912442</v>
      </c>
      <c r="F21" s="93">
        <v>201</v>
      </c>
      <c r="G21" s="42">
        <f t="shared" si="2"/>
        <v>6153213</v>
      </c>
      <c r="H21" s="93">
        <v>44</v>
      </c>
      <c r="I21" s="98">
        <f t="shared" si="3"/>
        <v>2546412</v>
      </c>
      <c r="J21" s="93">
        <v>21</v>
      </c>
      <c r="K21" s="42">
        <f t="shared" si="4"/>
        <v>642873</v>
      </c>
      <c r="L21" s="94"/>
      <c r="M21" s="98">
        <f t="shared" si="5"/>
        <v>0</v>
      </c>
      <c r="N21" s="94"/>
      <c r="O21" s="42">
        <f t="shared" si="6"/>
        <v>0</v>
      </c>
      <c r="P21" s="94">
        <v>35</v>
      </c>
      <c r="Q21" s="98">
        <f t="shared" si="7"/>
        <v>2025555</v>
      </c>
      <c r="R21" s="94">
        <v>10</v>
      </c>
      <c r="S21" s="42">
        <f t="shared" si="8"/>
        <v>306130</v>
      </c>
      <c r="T21" s="46">
        <v>3</v>
      </c>
      <c r="U21" s="29">
        <v>49856</v>
      </c>
      <c r="V21" s="46">
        <f t="shared" si="0"/>
        <v>468</v>
      </c>
      <c r="W21" s="29">
        <f t="shared" si="9"/>
        <v>20636481</v>
      </c>
      <c r="X21" s="73"/>
      <c r="Y21" s="2"/>
      <c r="Z21" s="38"/>
      <c r="AD21" s="73"/>
      <c r="AE21"/>
      <c r="AF21"/>
      <c r="AG21" s="73"/>
      <c r="AI21" s="73"/>
    </row>
    <row r="22" spans="1:35" s="65" customFormat="1" ht="13.5" thickBot="1" x14ac:dyDescent="0.25">
      <c r="A22" s="62">
        <v>4304</v>
      </c>
      <c r="B22" s="253" t="s">
        <v>442</v>
      </c>
      <c r="C22" s="63" t="s">
        <v>210</v>
      </c>
      <c r="D22" s="93">
        <v>119</v>
      </c>
      <c r="E22" s="98">
        <f t="shared" si="1"/>
        <v>6886887</v>
      </c>
      <c r="F22" s="93">
        <v>142</v>
      </c>
      <c r="G22" s="42">
        <f t="shared" si="2"/>
        <v>4347046</v>
      </c>
      <c r="H22" s="93">
        <v>43</v>
      </c>
      <c r="I22" s="98">
        <f t="shared" si="3"/>
        <v>2488539</v>
      </c>
      <c r="J22" s="93">
        <v>19</v>
      </c>
      <c r="K22" s="42">
        <f t="shared" si="4"/>
        <v>581647</v>
      </c>
      <c r="L22" s="94"/>
      <c r="M22" s="98">
        <f t="shared" si="5"/>
        <v>0</v>
      </c>
      <c r="N22" s="94"/>
      <c r="O22" s="42">
        <f t="shared" si="6"/>
        <v>0</v>
      </c>
      <c r="P22" s="94"/>
      <c r="Q22" s="98">
        <f t="shared" si="7"/>
        <v>0</v>
      </c>
      <c r="R22" s="94"/>
      <c r="S22" s="42">
        <f t="shared" si="8"/>
        <v>0</v>
      </c>
      <c r="T22" s="49">
        <v>0</v>
      </c>
      <c r="U22" s="50">
        <v>0</v>
      </c>
      <c r="V22" s="49">
        <f t="shared" si="0"/>
        <v>323</v>
      </c>
      <c r="W22" s="29">
        <f t="shared" si="9"/>
        <v>14304119</v>
      </c>
      <c r="X22" s="73"/>
      <c r="Y22" s="2"/>
      <c r="Z22" s="2"/>
      <c r="AD22" s="73"/>
      <c r="AF22" s="73"/>
      <c r="AG22" s="73"/>
    </row>
    <row r="23" spans="1:35" s="65" customFormat="1" ht="13.5" thickBot="1" x14ac:dyDescent="0.25">
      <c r="A23" s="335" t="s">
        <v>21</v>
      </c>
      <c r="B23" s="336"/>
      <c r="C23" s="337"/>
      <c r="D23" s="4">
        <f>SUM(D8:D22)</f>
        <v>4532</v>
      </c>
      <c r="E23" s="3">
        <f t="shared" ref="E23:W23" si="10">SUM(E8:E22)</f>
        <v>262280436</v>
      </c>
      <c r="F23" s="3">
        <f t="shared" si="10"/>
        <v>4596</v>
      </c>
      <c r="G23" s="3">
        <f t="shared" si="10"/>
        <v>140697348</v>
      </c>
      <c r="H23" s="3">
        <f t="shared" si="10"/>
        <v>2331</v>
      </c>
      <c r="I23" s="3">
        <f t="shared" si="10"/>
        <v>134901963</v>
      </c>
      <c r="J23" s="3">
        <f t="shared" si="10"/>
        <v>1294</v>
      </c>
      <c r="K23" s="3">
        <f t="shared" si="10"/>
        <v>39613222</v>
      </c>
      <c r="L23" s="3">
        <f>SUM(L8:L22)</f>
        <v>52</v>
      </c>
      <c r="M23" s="3">
        <f>SUM(M8:M22)</f>
        <v>3009396</v>
      </c>
      <c r="N23" s="3">
        <f>SUM(N8:N22)</f>
        <v>11</v>
      </c>
      <c r="O23" s="3">
        <f>SUM(O8:O22)</f>
        <v>336743</v>
      </c>
      <c r="P23" s="3">
        <f t="shared" si="10"/>
        <v>600</v>
      </c>
      <c r="Q23" s="3">
        <f t="shared" si="10"/>
        <v>34723800</v>
      </c>
      <c r="R23" s="3">
        <f t="shared" si="10"/>
        <v>186</v>
      </c>
      <c r="S23" s="3">
        <f t="shared" si="10"/>
        <v>5694018</v>
      </c>
      <c r="T23" s="3">
        <f t="shared" si="10"/>
        <v>30</v>
      </c>
      <c r="U23" s="3">
        <f t="shared" si="10"/>
        <v>813456</v>
      </c>
      <c r="V23" s="3">
        <f t="shared" si="10"/>
        <v>13632</v>
      </c>
      <c r="W23" s="22">
        <f t="shared" si="10"/>
        <v>622070382</v>
      </c>
      <c r="AF23" s="73"/>
      <c r="AG23" s="73"/>
    </row>
    <row r="24" spans="1:35" x14ac:dyDescent="0.2">
      <c r="A24" s="356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</row>
    <row r="25" spans="1:35" x14ac:dyDescent="0.2">
      <c r="A25" s="132"/>
      <c r="B25" s="132"/>
      <c r="C25" s="132"/>
      <c r="D25" s="36"/>
      <c r="E25" s="36"/>
      <c r="F25" s="39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35" x14ac:dyDescent="0.2">
      <c r="A26" s="132"/>
      <c r="B26" s="132"/>
      <c r="C26" s="132"/>
      <c r="D26" s="36"/>
      <c r="E26" s="36"/>
      <c r="F26" s="40" t="s">
        <v>372</v>
      </c>
      <c r="G26" s="41">
        <v>57873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35" x14ac:dyDescent="0.2">
      <c r="A27" s="132"/>
      <c r="B27" s="132"/>
      <c r="C27" s="132"/>
      <c r="D27" s="36"/>
      <c r="E27" s="36"/>
      <c r="F27" s="40" t="s">
        <v>373</v>
      </c>
      <c r="G27" s="41">
        <v>30613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35" x14ac:dyDescent="0.2">
      <c r="E28" s="2"/>
      <c r="F28" s="2"/>
      <c r="G28" s="37"/>
      <c r="H28" s="38"/>
      <c r="J28" s="10"/>
    </row>
    <row r="29" spans="1:35" x14ac:dyDescent="0.2">
      <c r="E29" s="2"/>
      <c r="F29" s="2"/>
      <c r="G29" s="37"/>
      <c r="H29" s="38"/>
    </row>
    <row r="30" spans="1:35" x14ac:dyDescent="0.2">
      <c r="E30" s="2"/>
      <c r="F30" s="2"/>
      <c r="G30" s="37"/>
      <c r="H30" s="38"/>
    </row>
    <row r="31" spans="1:35" x14ac:dyDescent="0.2">
      <c r="E31" s="2"/>
      <c r="H31" s="38"/>
    </row>
    <row r="32" spans="1:35" x14ac:dyDescent="0.2">
      <c r="E32" s="2"/>
      <c r="H32" s="38"/>
    </row>
    <row r="33" spans="5:8" x14ac:dyDescent="0.2">
      <c r="E33" s="2"/>
      <c r="H33" s="38"/>
    </row>
    <row r="34" spans="5:8" x14ac:dyDescent="0.2">
      <c r="E34" s="2"/>
      <c r="H34" s="38"/>
    </row>
    <row r="35" spans="5:8" x14ac:dyDescent="0.2">
      <c r="E35" s="2"/>
      <c r="H35" s="38"/>
    </row>
    <row r="36" spans="5:8" x14ac:dyDescent="0.2">
      <c r="E36" s="2"/>
      <c r="H36" s="38"/>
    </row>
    <row r="37" spans="5:8" x14ac:dyDescent="0.2">
      <c r="E37" s="2"/>
      <c r="H37" s="38"/>
    </row>
    <row r="38" spans="5:8" x14ac:dyDescent="0.2">
      <c r="E38" s="2"/>
      <c r="H38" s="38"/>
    </row>
    <row r="39" spans="5:8" x14ac:dyDescent="0.2">
      <c r="E39" s="2"/>
      <c r="H39" s="38"/>
    </row>
    <row r="40" spans="5:8" x14ac:dyDescent="0.2">
      <c r="E40" s="2"/>
      <c r="H40" s="38"/>
    </row>
    <row r="41" spans="5:8" x14ac:dyDescent="0.2">
      <c r="E41" s="2"/>
      <c r="H41" s="38"/>
    </row>
    <row r="42" spans="5:8" x14ac:dyDescent="0.2">
      <c r="E42" s="2"/>
      <c r="H42" s="38"/>
    </row>
    <row r="43" spans="5:8" x14ac:dyDescent="0.2">
      <c r="E43" s="2"/>
      <c r="H43" s="2"/>
    </row>
    <row r="44" spans="5:8" x14ac:dyDescent="0.2">
      <c r="E44" s="2"/>
      <c r="H44" s="38"/>
    </row>
    <row r="45" spans="5:8" x14ac:dyDescent="0.2">
      <c r="E45" s="2"/>
      <c r="H45" s="38"/>
    </row>
    <row r="46" spans="5:8" x14ac:dyDescent="0.2">
      <c r="E46" s="2"/>
      <c r="F46" s="2"/>
      <c r="G46" s="38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Q1" zoomScaleNormal="100" workbookViewId="0">
      <selection activeCell="Y1" sqref="Y1:AJ1048576"/>
    </sheetView>
  </sheetViews>
  <sheetFormatPr baseColWidth="10" defaultRowHeight="12.75" x14ac:dyDescent="0.2"/>
  <cols>
    <col min="1" max="1" width="9.28515625" style="51" customWidth="1"/>
    <col min="2" max="2" width="13.85546875" style="51" customWidth="1"/>
    <col min="3" max="3" width="16.7109375" style="51" customWidth="1"/>
    <col min="4" max="4" width="16.42578125" customWidth="1"/>
    <col min="5" max="5" width="15.5703125" customWidth="1"/>
    <col min="6" max="6" width="19.5703125" customWidth="1"/>
    <col min="7" max="7" width="15.42578125" customWidth="1"/>
    <col min="8" max="8" width="16.5703125" customWidth="1"/>
    <col min="9" max="9" width="15.28515625" customWidth="1"/>
    <col min="10" max="10" width="17" customWidth="1"/>
    <col min="11" max="11" width="17.140625" customWidth="1"/>
    <col min="12" max="12" width="18.28515625" customWidth="1"/>
    <col min="13" max="13" width="15.42578125" customWidth="1"/>
    <col min="14" max="14" width="16.28515625" customWidth="1"/>
    <col min="15" max="15" width="16.42578125" customWidth="1"/>
    <col min="16" max="16" width="15.5703125" customWidth="1"/>
    <col min="17" max="17" width="13.140625" bestFit="1" customWidth="1"/>
    <col min="18" max="18" width="17.710937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4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4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4" ht="18" x14ac:dyDescent="0.25">
      <c r="A4" s="341" t="s">
        <v>729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4" ht="13.5" thickBot="1" x14ac:dyDescent="0.25"/>
    <row r="6" spans="1:24" ht="13.5" customHeight="1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4" s="65" customFormat="1" ht="64.5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  <c r="X7"/>
    </row>
    <row r="8" spans="1:24" s="65" customFormat="1" x14ac:dyDescent="0.2">
      <c r="A8" s="58">
        <v>5101</v>
      </c>
      <c r="B8" s="251" t="s">
        <v>452</v>
      </c>
      <c r="C8" s="131" t="s">
        <v>41</v>
      </c>
      <c r="D8" s="163">
        <v>54</v>
      </c>
      <c r="E8" s="102">
        <f>D8*$G$49</f>
        <v>3125142</v>
      </c>
      <c r="F8" s="163">
        <v>128</v>
      </c>
      <c r="G8" s="103">
        <f>F8*$G$50</f>
        <v>3918464</v>
      </c>
      <c r="H8" s="198"/>
      <c r="I8" s="102">
        <f>H8*$G$49</f>
        <v>0</v>
      </c>
      <c r="J8" s="198"/>
      <c r="K8" s="103">
        <f>J8*$G$50</f>
        <v>0</v>
      </c>
      <c r="L8" s="166"/>
      <c r="M8" s="102">
        <f>L8*$G$49</f>
        <v>0</v>
      </c>
      <c r="N8" s="166"/>
      <c r="O8" s="103">
        <f>N8*$G$50</f>
        <v>0</v>
      </c>
      <c r="P8" s="166"/>
      <c r="Q8" s="102">
        <f>P8*$G$49</f>
        <v>0</v>
      </c>
      <c r="R8" s="166"/>
      <c r="S8" s="103">
        <f>R8*$G$50</f>
        <v>0</v>
      </c>
      <c r="T8" s="45">
        <v>0</v>
      </c>
      <c r="U8" s="30">
        <v>0</v>
      </c>
      <c r="V8" s="45">
        <f>D8+F8+H8+J8+L8+N8+P8+R8+T8</f>
        <v>182</v>
      </c>
      <c r="W8" s="30">
        <f>(E8+G8+I8+K8+M8+O8+Q8+S8+U8)</f>
        <v>7043606</v>
      </c>
      <c r="X8"/>
    </row>
    <row r="9" spans="1:24" s="65" customFormat="1" x14ac:dyDescent="0.2">
      <c r="A9" s="60">
        <v>5201</v>
      </c>
      <c r="B9" s="252" t="s">
        <v>457</v>
      </c>
      <c r="C9" s="61" t="s">
        <v>42</v>
      </c>
      <c r="D9" s="93">
        <v>357</v>
      </c>
      <c r="E9" s="98">
        <f>D9*$G$49</f>
        <v>20660661</v>
      </c>
      <c r="F9" s="93">
        <v>273</v>
      </c>
      <c r="G9" s="42">
        <f>F9*$G$50</f>
        <v>8357349</v>
      </c>
      <c r="H9" s="99">
        <v>124</v>
      </c>
      <c r="I9" s="98">
        <f>H9*$G$49</f>
        <v>7176252</v>
      </c>
      <c r="J9" s="99">
        <v>89</v>
      </c>
      <c r="K9" s="42">
        <f>J9*$G$50</f>
        <v>2724557</v>
      </c>
      <c r="L9" s="94">
        <v>3</v>
      </c>
      <c r="M9" s="98">
        <f>L9*$G$49</f>
        <v>173619</v>
      </c>
      <c r="N9" s="94">
        <v>0</v>
      </c>
      <c r="O9" s="42">
        <f>N9*$G$50</f>
        <v>0</v>
      </c>
      <c r="P9" s="94">
        <v>70</v>
      </c>
      <c r="Q9" s="98">
        <f>P9*$G$49</f>
        <v>4051110</v>
      </c>
      <c r="R9" s="94">
        <v>9</v>
      </c>
      <c r="S9" s="42">
        <f>R9*$G$50</f>
        <v>275517</v>
      </c>
      <c r="T9" s="46">
        <v>0</v>
      </c>
      <c r="U9" s="29">
        <v>0</v>
      </c>
      <c r="V9" s="46">
        <f>D9+F9+H9+J9+L9+N9+P9+R9+T9</f>
        <v>925</v>
      </c>
      <c r="W9" s="29">
        <f>(E9+G9+I9+K9+M9+O9+Q9+S9+U9)</f>
        <v>43419065</v>
      </c>
      <c r="X9"/>
    </row>
    <row r="10" spans="1:24" s="65" customFormat="1" x14ac:dyDescent="0.2">
      <c r="A10" s="60">
        <v>5202</v>
      </c>
      <c r="B10" s="252" t="s">
        <v>460</v>
      </c>
      <c r="C10" s="61" t="s">
        <v>43</v>
      </c>
      <c r="D10" s="93">
        <v>134</v>
      </c>
      <c r="E10" s="98">
        <f t="shared" ref="E10:E45" si="0">D10*$G$49</f>
        <v>7754982</v>
      </c>
      <c r="F10" s="93">
        <v>135</v>
      </c>
      <c r="G10" s="42">
        <f t="shared" ref="G10:G45" si="1">F10*$G$50</f>
        <v>4132755</v>
      </c>
      <c r="H10" s="99">
        <v>44</v>
      </c>
      <c r="I10" s="98">
        <f t="shared" ref="I10:I45" si="2">H10*$G$49</f>
        <v>2546412</v>
      </c>
      <c r="J10" s="99">
        <v>41</v>
      </c>
      <c r="K10" s="42">
        <f t="shared" ref="K10:K45" si="3">J10*$G$50</f>
        <v>1255133</v>
      </c>
      <c r="L10" s="94">
        <v>4</v>
      </c>
      <c r="M10" s="98">
        <f t="shared" ref="M10:M45" si="4">L10*$G$49</f>
        <v>231492</v>
      </c>
      <c r="N10" s="94">
        <v>0</v>
      </c>
      <c r="O10" s="42">
        <f t="shared" ref="O10:O45" si="5">N10*$G$50</f>
        <v>0</v>
      </c>
      <c r="P10" s="99">
        <v>24</v>
      </c>
      <c r="Q10" s="98">
        <f t="shared" ref="Q10:Q45" si="6">P10*$G$49</f>
        <v>1388952</v>
      </c>
      <c r="R10" s="99">
        <v>5</v>
      </c>
      <c r="S10" s="42">
        <f t="shared" ref="S10:S45" si="7">R10*$G$50</f>
        <v>153065</v>
      </c>
      <c r="T10" s="46">
        <v>0</v>
      </c>
      <c r="U10" s="29">
        <v>0</v>
      </c>
      <c r="V10" s="46">
        <f t="shared" ref="V10:V45" si="8">D10+F10+H10+J10+L10+N10+P10+R10+T10</f>
        <v>387</v>
      </c>
      <c r="W10" s="29">
        <f t="shared" ref="W10:W45" si="9">(E10+G10+I10+K10+M10+O10+Q10+S10+U10)</f>
        <v>17462791</v>
      </c>
      <c r="X10"/>
    </row>
    <row r="11" spans="1:24" s="65" customFormat="1" x14ac:dyDescent="0.2">
      <c r="A11" s="60">
        <v>5203</v>
      </c>
      <c r="B11" s="252" t="s">
        <v>458</v>
      </c>
      <c r="C11" s="61" t="s">
        <v>44</v>
      </c>
      <c r="D11" s="93">
        <v>294</v>
      </c>
      <c r="E11" s="98">
        <f t="shared" si="0"/>
        <v>17014662</v>
      </c>
      <c r="F11" s="93">
        <v>271</v>
      </c>
      <c r="G11" s="42">
        <f t="shared" si="1"/>
        <v>8296123</v>
      </c>
      <c r="H11" s="99">
        <v>25</v>
      </c>
      <c r="I11" s="98">
        <f t="shared" si="2"/>
        <v>1446825</v>
      </c>
      <c r="J11" s="99">
        <v>19</v>
      </c>
      <c r="K11" s="42">
        <f t="shared" si="3"/>
        <v>581647</v>
      </c>
      <c r="L11" s="94"/>
      <c r="M11" s="98">
        <f t="shared" si="4"/>
        <v>0</v>
      </c>
      <c r="N11" s="94"/>
      <c r="O11" s="42">
        <f t="shared" si="5"/>
        <v>0</v>
      </c>
      <c r="P11" s="94">
        <v>19</v>
      </c>
      <c r="Q11" s="98">
        <f t="shared" si="6"/>
        <v>1099587</v>
      </c>
      <c r="R11" s="94">
        <v>5</v>
      </c>
      <c r="S11" s="42">
        <f t="shared" si="7"/>
        <v>153065</v>
      </c>
      <c r="T11" s="46">
        <v>0</v>
      </c>
      <c r="U11" s="29">
        <v>0</v>
      </c>
      <c r="V11" s="46">
        <f t="shared" si="8"/>
        <v>633</v>
      </c>
      <c r="W11" s="29">
        <f t="shared" si="9"/>
        <v>28591909</v>
      </c>
      <c r="X11"/>
    </row>
    <row r="12" spans="1:24" s="65" customFormat="1" x14ac:dyDescent="0.2">
      <c r="A12" s="60">
        <v>5204</v>
      </c>
      <c r="B12" s="252" t="s">
        <v>461</v>
      </c>
      <c r="C12" s="61" t="s">
        <v>45</v>
      </c>
      <c r="D12" s="93">
        <v>110</v>
      </c>
      <c r="E12" s="98">
        <f t="shared" si="0"/>
        <v>6366030</v>
      </c>
      <c r="F12" s="93">
        <v>107</v>
      </c>
      <c r="G12" s="42">
        <f t="shared" si="1"/>
        <v>3275591</v>
      </c>
      <c r="H12" s="99">
        <v>59</v>
      </c>
      <c r="I12" s="98">
        <f t="shared" si="2"/>
        <v>3414507</v>
      </c>
      <c r="J12" s="99">
        <v>38</v>
      </c>
      <c r="K12" s="42">
        <f t="shared" si="3"/>
        <v>1163294</v>
      </c>
      <c r="L12" s="94"/>
      <c r="M12" s="98">
        <f t="shared" si="4"/>
        <v>0</v>
      </c>
      <c r="N12" s="94"/>
      <c r="O12" s="42">
        <f t="shared" si="5"/>
        <v>0</v>
      </c>
      <c r="P12" s="94">
        <v>35</v>
      </c>
      <c r="Q12" s="98">
        <f t="shared" si="6"/>
        <v>2025555</v>
      </c>
      <c r="R12" s="94">
        <v>8</v>
      </c>
      <c r="S12" s="42">
        <f t="shared" si="7"/>
        <v>244904</v>
      </c>
      <c r="T12" s="46">
        <v>0</v>
      </c>
      <c r="U12" s="29">
        <v>0</v>
      </c>
      <c r="V12" s="46">
        <f>D12+F12+H12+J12+L12+N12+P12+R12+T12</f>
        <v>357</v>
      </c>
      <c r="W12" s="29">
        <f t="shared" si="9"/>
        <v>16489881</v>
      </c>
      <c r="X12"/>
    </row>
    <row r="13" spans="1:24" s="65" customFormat="1" x14ac:dyDescent="0.2">
      <c r="A13" s="60">
        <v>5205</v>
      </c>
      <c r="B13" s="252" t="s">
        <v>459</v>
      </c>
      <c r="C13" s="61" t="s">
        <v>46</v>
      </c>
      <c r="D13" s="93">
        <v>77</v>
      </c>
      <c r="E13" s="98">
        <f t="shared" si="0"/>
        <v>4456221</v>
      </c>
      <c r="F13" s="93">
        <v>71</v>
      </c>
      <c r="G13" s="42">
        <f t="shared" si="1"/>
        <v>2173523</v>
      </c>
      <c r="H13" s="99">
        <v>44</v>
      </c>
      <c r="I13" s="98">
        <f t="shared" si="2"/>
        <v>2546412</v>
      </c>
      <c r="J13" s="99">
        <v>12</v>
      </c>
      <c r="K13" s="42">
        <f t="shared" si="3"/>
        <v>367356</v>
      </c>
      <c r="L13" s="94"/>
      <c r="M13" s="98">
        <f t="shared" si="4"/>
        <v>0</v>
      </c>
      <c r="N13" s="94"/>
      <c r="O13" s="42">
        <f t="shared" si="5"/>
        <v>0</v>
      </c>
      <c r="P13" s="94">
        <v>14</v>
      </c>
      <c r="Q13" s="98">
        <f t="shared" si="6"/>
        <v>810222</v>
      </c>
      <c r="R13" s="94">
        <v>4</v>
      </c>
      <c r="S13" s="42">
        <f t="shared" si="7"/>
        <v>122452</v>
      </c>
      <c r="T13" s="46">
        <v>0</v>
      </c>
      <c r="U13" s="29">
        <v>0</v>
      </c>
      <c r="V13" s="46">
        <f t="shared" si="8"/>
        <v>222</v>
      </c>
      <c r="W13" s="29">
        <f t="shared" si="9"/>
        <v>10476186</v>
      </c>
      <c r="X13"/>
    </row>
    <row r="14" spans="1:24" s="65" customFormat="1" x14ac:dyDescent="0.2">
      <c r="A14" s="60">
        <v>5301</v>
      </c>
      <c r="B14" s="252" t="s">
        <v>443</v>
      </c>
      <c r="C14" s="61" t="s">
        <v>47</v>
      </c>
      <c r="D14" s="93">
        <v>2069</v>
      </c>
      <c r="E14" s="98">
        <f t="shared" si="0"/>
        <v>119739237</v>
      </c>
      <c r="F14" s="93">
        <v>1569</v>
      </c>
      <c r="G14" s="42">
        <f t="shared" si="1"/>
        <v>48031797</v>
      </c>
      <c r="H14" s="99">
        <v>830</v>
      </c>
      <c r="I14" s="98">
        <f t="shared" si="2"/>
        <v>48034590</v>
      </c>
      <c r="J14" s="99">
        <v>482</v>
      </c>
      <c r="K14" s="42">
        <f t="shared" si="3"/>
        <v>14755466</v>
      </c>
      <c r="L14" s="99">
        <v>75</v>
      </c>
      <c r="M14" s="98">
        <f t="shared" si="4"/>
        <v>4340475</v>
      </c>
      <c r="N14" s="99">
        <v>20</v>
      </c>
      <c r="O14" s="42">
        <f t="shared" si="5"/>
        <v>612260</v>
      </c>
      <c r="P14" s="94">
        <v>187</v>
      </c>
      <c r="Q14" s="98">
        <f t="shared" si="6"/>
        <v>10822251</v>
      </c>
      <c r="R14" s="94">
        <v>15</v>
      </c>
      <c r="S14" s="42">
        <f t="shared" si="7"/>
        <v>459195</v>
      </c>
      <c r="T14" s="46">
        <v>0</v>
      </c>
      <c r="U14" s="29">
        <v>0</v>
      </c>
      <c r="V14" s="46">
        <f t="shared" si="8"/>
        <v>5247</v>
      </c>
      <c r="W14" s="29">
        <f t="shared" si="9"/>
        <v>246795271</v>
      </c>
      <c r="X14"/>
    </row>
    <row r="15" spans="1:24" s="65" customFormat="1" x14ac:dyDescent="0.2">
      <c r="A15" s="60">
        <v>5302</v>
      </c>
      <c r="B15" s="252" t="s">
        <v>451</v>
      </c>
      <c r="C15" s="61" t="s">
        <v>48</v>
      </c>
      <c r="D15" s="93">
        <v>1130</v>
      </c>
      <c r="E15" s="98">
        <f t="shared" si="0"/>
        <v>65396490</v>
      </c>
      <c r="F15" s="93">
        <v>1375</v>
      </c>
      <c r="G15" s="42">
        <f t="shared" si="1"/>
        <v>42092875</v>
      </c>
      <c r="H15" s="99">
        <v>558</v>
      </c>
      <c r="I15" s="98">
        <f t="shared" si="2"/>
        <v>32293134</v>
      </c>
      <c r="J15" s="99">
        <v>642</v>
      </c>
      <c r="K15" s="42">
        <f t="shared" si="3"/>
        <v>19653546</v>
      </c>
      <c r="L15" s="99">
        <v>11</v>
      </c>
      <c r="M15" s="98">
        <f t="shared" si="4"/>
        <v>636603</v>
      </c>
      <c r="N15" s="99">
        <v>10</v>
      </c>
      <c r="O15" s="42">
        <f t="shared" si="5"/>
        <v>306130</v>
      </c>
      <c r="P15" s="94">
        <v>57</v>
      </c>
      <c r="Q15" s="98">
        <f t="shared" si="6"/>
        <v>3298761</v>
      </c>
      <c r="R15" s="94">
        <v>20</v>
      </c>
      <c r="S15" s="42">
        <f t="shared" si="7"/>
        <v>612260</v>
      </c>
      <c r="T15" s="46">
        <v>0</v>
      </c>
      <c r="U15" s="29">
        <v>0</v>
      </c>
      <c r="V15" s="46">
        <f t="shared" si="8"/>
        <v>3803</v>
      </c>
      <c r="W15" s="29">
        <f t="shared" si="9"/>
        <v>164289799</v>
      </c>
      <c r="X15"/>
    </row>
    <row r="16" spans="1:24" s="65" customFormat="1" x14ac:dyDescent="0.2">
      <c r="A16" s="60">
        <v>5303</v>
      </c>
      <c r="B16" s="252" t="s">
        <v>483</v>
      </c>
      <c r="C16" s="61" t="s">
        <v>49</v>
      </c>
      <c r="D16" s="93">
        <v>450</v>
      </c>
      <c r="E16" s="98">
        <f t="shared" si="0"/>
        <v>26042850</v>
      </c>
      <c r="F16" s="93">
        <v>325</v>
      </c>
      <c r="G16" s="42">
        <f t="shared" si="1"/>
        <v>9949225</v>
      </c>
      <c r="H16" s="99">
        <v>238</v>
      </c>
      <c r="I16" s="98">
        <f t="shared" si="2"/>
        <v>13773774</v>
      </c>
      <c r="J16" s="99">
        <v>201</v>
      </c>
      <c r="K16" s="42">
        <f t="shared" si="3"/>
        <v>6153213</v>
      </c>
      <c r="L16" s="94"/>
      <c r="M16" s="98">
        <f t="shared" si="4"/>
        <v>0</v>
      </c>
      <c r="N16" s="94"/>
      <c r="O16" s="42">
        <f t="shared" si="5"/>
        <v>0</v>
      </c>
      <c r="P16" s="94">
        <v>60</v>
      </c>
      <c r="Q16" s="98">
        <f t="shared" si="6"/>
        <v>3472380</v>
      </c>
      <c r="R16" s="94">
        <v>20</v>
      </c>
      <c r="S16" s="42">
        <f t="shared" si="7"/>
        <v>612260</v>
      </c>
      <c r="T16" s="46">
        <v>0</v>
      </c>
      <c r="U16" s="29">
        <v>0</v>
      </c>
      <c r="V16" s="46">
        <f t="shared" si="8"/>
        <v>1294</v>
      </c>
      <c r="W16" s="29">
        <f t="shared" si="9"/>
        <v>60003702</v>
      </c>
      <c r="X16"/>
    </row>
    <row r="17" spans="1:24" s="65" customFormat="1" x14ac:dyDescent="0.2">
      <c r="A17" s="60">
        <v>5304</v>
      </c>
      <c r="B17" s="252" t="s">
        <v>481</v>
      </c>
      <c r="C17" s="61" t="s">
        <v>50</v>
      </c>
      <c r="D17" s="93">
        <v>686</v>
      </c>
      <c r="E17" s="98">
        <f t="shared" si="0"/>
        <v>39700878</v>
      </c>
      <c r="F17" s="93">
        <v>584</v>
      </c>
      <c r="G17" s="42">
        <f t="shared" si="1"/>
        <v>17877992</v>
      </c>
      <c r="H17" s="99">
        <v>222</v>
      </c>
      <c r="I17" s="98">
        <f t="shared" si="2"/>
        <v>12847806</v>
      </c>
      <c r="J17" s="99">
        <v>307</v>
      </c>
      <c r="K17" s="42">
        <f t="shared" si="3"/>
        <v>9398191</v>
      </c>
      <c r="L17" s="94"/>
      <c r="M17" s="98">
        <f t="shared" si="4"/>
        <v>0</v>
      </c>
      <c r="N17" s="94"/>
      <c r="O17" s="42">
        <f t="shared" si="5"/>
        <v>0</v>
      </c>
      <c r="P17" s="94">
        <v>129</v>
      </c>
      <c r="Q17" s="98">
        <f t="shared" si="6"/>
        <v>7465617</v>
      </c>
      <c r="R17" s="94">
        <v>37</v>
      </c>
      <c r="S17" s="42">
        <f t="shared" si="7"/>
        <v>1132681</v>
      </c>
      <c r="T17" s="46">
        <v>0</v>
      </c>
      <c r="U17" s="29">
        <v>0</v>
      </c>
      <c r="V17" s="46">
        <f t="shared" si="8"/>
        <v>1965</v>
      </c>
      <c r="W17" s="29">
        <f t="shared" si="9"/>
        <v>88423165</v>
      </c>
      <c r="X17"/>
    </row>
    <row r="18" spans="1:24" s="65" customFormat="1" x14ac:dyDescent="0.2">
      <c r="A18" s="60">
        <v>5305</v>
      </c>
      <c r="B18" s="252" t="s">
        <v>444</v>
      </c>
      <c r="C18" s="61" t="s">
        <v>51</v>
      </c>
      <c r="D18" s="93">
        <v>256</v>
      </c>
      <c r="E18" s="98">
        <f t="shared" si="0"/>
        <v>14815488</v>
      </c>
      <c r="F18" s="93">
        <v>182</v>
      </c>
      <c r="G18" s="42">
        <f t="shared" si="1"/>
        <v>5571566</v>
      </c>
      <c r="H18" s="99">
        <v>21</v>
      </c>
      <c r="I18" s="98">
        <f t="shared" si="2"/>
        <v>1215333</v>
      </c>
      <c r="J18" s="99">
        <v>8</v>
      </c>
      <c r="K18" s="42">
        <f t="shared" si="3"/>
        <v>244904</v>
      </c>
      <c r="L18" s="94"/>
      <c r="M18" s="98">
        <f t="shared" si="4"/>
        <v>0</v>
      </c>
      <c r="N18" s="94"/>
      <c r="O18" s="42">
        <f t="shared" si="5"/>
        <v>0</v>
      </c>
      <c r="P18" s="94">
        <v>35</v>
      </c>
      <c r="Q18" s="98">
        <f t="shared" si="6"/>
        <v>2025555</v>
      </c>
      <c r="R18" s="94">
        <v>4</v>
      </c>
      <c r="S18" s="42">
        <f t="shared" si="7"/>
        <v>122452</v>
      </c>
      <c r="T18" s="46">
        <v>2</v>
      </c>
      <c r="U18" s="29">
        <v>15064</v>
      </c>
      <c r="V18" s="46">
        <f t="shared" si="8"/>
        <v>508</v>
      </c>
      <c r="W18" s="29">
        <f t="shared" si="9"/>
        <v>24010362</v>
      </c>
      <c r="X18"/>
    </row>
    <row r="19" spans="1:24" s="65" customFormat="1" x14ac:dyDescent="0.2">
      <c r="A19" s="60">
        <v>5306</v>
      </c>
      <c r="B19" s="252" t="s">
        <v>450</v>
      </c>
      <c r="C19" s="61" t="s">
        <v>52</v>
      </c>
      <c r="D19" s="93">
        <v>210</v>
      </c>
      <c r="E19" s="98">
        <f t="shared" si="0"/>
        <v>12153330</v>
      </c>
      <c r="F19" s="93">
        <v>136</v>
      </c>
      <c r="G19" s="42">
        <f t="shared" si="1"/>
        <v>4163368</v>
      </c>
      <c r="H19" s="99">
        <v>32</v>
      </c>
      <c r="I19" s="98">
        <f t="shared" si="2"/>
        <v>1851936</v>
      </c>
      <c r="J19" s="99">
        <v>24</v>
      </c>
      <c r="K19" s="42">
        <f t="shared" si="3"/>
        <v>734712</v>
      </c>
      <c r="L19" s="94"/>
      <c r="M19" s="98">
        <f t="shared" si="4"/>
        <v>0</v>
      </c>
      <c r="N19" s="94"/>
      <c r="O19" s="42">
        <f t="shared" si="5"/>
        <v>0</v>
      </c>
      <c r="P19" s="94">
        <v>58</v>
      </c>
      <c r="Q19" s="98">
        <f t="shared" si="6"/>
        <v>3356634</v>
      </c>
      <c r="R19" s="94">
        <v>18</v>
      </c>
      <c r="S19" s="42">
        <f t="shared" si="7"/>
        <v>551034</v>
      </c>
      <c r="T19" s="46">
        <v>3</v>
      </c>
      <c r="U19" s="29">
        <v>106263</v>
      </c>
      <c r="V19" s="46">
        <f t="shared" si="8"/>
        <v>481</v>
      </c>
      <c r="W19" s="29">
        <f t="shared" si="9"/>
        <v>22917277</v>
      </c>
      <c r="X19"/>
    </row>
    <row r="20" spans="1:24" s="65" customFormat="1" x14ac:dyDescent="0.2">
      <c r="A20" s="60">
        <v>5307</v>
      </c>
      <c r="B20" s="252" t="s">
        <v>449</v>
      </c>
      <c r="C20" s="61" t="s">
        <v>53</v>
      </c>
      <c r="D20" s="93">
        <v>280</v>
      </c>
      <c r="E20" s="98">
        <f t="shared" si="0"/>
        <v>16204440</v>
      </c>
      <c r="F20" s="93">
        <v>195</v>
      </c>
      <c r="G20" s="42">
        <f t="shared" si="1"/>
        <v>5969535</v>
      </c>
      <c r="H20" s="99">
        <v>40</v>
      </c>
      <c r="I20" s="98">
        <f t="shared" si="2"/>
        <v>2314920</v>
      </c>
      <c r="J20" s="99">
        <v>36</v>
      </c>
      <c r="K20" s="42">
        <f t="shared" si="3"/>
        <v>1102068</v>
      </c>
      <c r="L20" s="94"/>
      <c r="M20" s="98">
        <f t="shared" si="4"/>
        <v>0</v>
      </c>
      <c r="N20" s="94"/>
      <c r="O20" s="42">
        <f t="shared" si="5"/>
        <v>0</v>
      </c>
      <c r="P20" s="94">
        <v>54</v>
      </c>
      <c r="Q20" s="98">
        <f t="shared" si="6"/>
        <v>3125142</v>
      </c>
      <c r="R20" s="94">
        <v>23</v>
      </c>
      <c r="S20" s="42">
        <f t="shared" si="7"/>
        <v>704099</v>
      </c>
      <c r="T20" s="46">
        <v>4</v>
      </c>
      <c r="U20" s="29">
        <v>59904</v>
      </c>
      <c r="V20" s="46">
        <f t="shared" si="8"/>
        <v>632</v>
      </c>
      <c r="W20" s="29">
        <f t="shared" si="9"/>
        <v>29480108</v>
      </c>
      <c r="X20"/>
    </row>
    <row r="21" spans="1:24" s="65" customFormat="1" x14ac:dyDescent="0.2">
      <c r="A21" s="60">
        <v>5308</v>
      </c>
      <c r="B21" s="252" t="s">
        <v>448</v>
      </c>
      <c r="C21" s="61" t="s">
        <v>54</v>
      </c>
      <c r="D21" s="93">
        <v>5</v>
      </c>
      <c r="E21" s="98">
        <f t="shared" si="0"/>
        <v>289365</v>
      </c>
      <c r="F21" s="93">
        <v>34</v>
      </c>
      <c r="G21" s="42">
        <f t="shared" si="1"/>
        <v>1040842</v>
      </c>
      <c r="H21" s="99">
        <v>17</v>
      </c>
      <c r="I21" s="98">
        <f t="shared" si="2"/>
        <v>983841</v>
      </c>
      <c r="J21" s="99">
        <v>12</v>
      </c>
      <c r="K21" s="42">
        <f t="shared" si="3"/>
        <v>367356</v>
      </c>
      <c r="L21" s="99"/>
      <c r="M21" s="98">
        <f t="shared" si="4"/>
        <v>0</v>
      </c>
      <c r="N21" s="99"/>
      <c r="O21" s="42">
        <f t="shared" si="5"/>
        <v>0</v>
      </c>
      <c r="P21" s="99"/>
      <c r="Q21" s="98">
        <f t="shared" si="6"/>
        <v>0</v>
      </c>
      <c r="R21" s="99"/>
      <c r="S21" s="42">
        <f t="shared" si="7"/>
        <v>0</v>
      </c>
      <c r="T21" s="46">
        <v>0</v>
      </c>
      <c r="U21" s="29">
        <v>0</v>
      </c>
      <c r="V21" s="46">
        <f t="shared" si="8"/>
        <v>68</v>
      </c>
      <c r="W21" s="29">
        <f t="shared" si="9"/>
        <v>2681404</v>
      </c>
      <c r="X21"/>
    </row>
    <row r="22" spans="1:24" s="65" customFormat="1" x14ac:dyDescent="0.2">
      <c r="A22" s="60">
        <v>5309</v>
      </c>
      <c r="B22" s="252" t="s">
        <v>447</v>
      </c>
      <c r="C22" s="61" t="s">
        <v>55</v>
      </c>
      <c r="D22" s="93">
        <v>150</v>
      </c>
      <c r="E22" s="98">
        <f t="shared" si="0"/>
        <v>8680950</v>
      </c>
      <c r="F22" s="93">
        <v>102</v>
      </c>
      <c r="G22" s="42">
        <f t="shared" si="1"/>
        <v>3122526</v>
      </c>
      <c r="H22" s="99">
        <v>71</v>
      </c>
      <c r="I22" s="98">
        <f t="shared" si="2"/>
        <v>4108983</v>
      </c>
      <c r="J22" s="99">
        <v>60</v>
      </c>
      <c r="K22" s="42">
        <f t="shared" si="3"/>
        <v>1836780</v>
      </c>
      <c r="L22" s="94"/>
      <c r="M22" s="98">
        <f t="shared" si="4"/>
        <v>0</v>
      </c>
      <c r="N22" s="94"/>
      <c r="O22" s="42">
        <f t="shared" si="5"/>
        <v>0</v>
      </c>
      <c r="P22" s="94">
        <v>38</v>
      </c>
      <c r="Q22" s="98">
        <f t="shared" si="6"/>
        <v>2199174</v>
      </c>
      <c r="R22" s="94">
        <v>11</v>
      </c>
      <c r="S22" s="42">
        <f t="shared" si="7"/>
        <v>336743</v>
      </c>
      <c r="T22" s="46">
        <v>0</v>
      </c>
      <c r="U22" s="29">
        <v>0</v>
      </c>
      <c r="V22" s="46">
        <f t="shared" si="8"/>
        <v>432</v>
      </c>
      <c r="W22" s="29">
        <f t="shared" si="9"/>
        <v>20285156</v>
      </c>
      <c r="X22"/>
    </row>
    <row r="23" spans="1:24" s="65" customFormat="1" x14ac:dyDescent="0.2">
      <c r="A23" s="60">
        <v>5401</v>
      </c>
      <c r="B23" s="252" t="s">
        <v>470</v>
      </c>
      <c r="C23" s="61" t="s">
        <v>56</v>
      </c>
      <c r="D23" s="93">
        <v>478</v>
      </c>
      <c r="E23" s="98">
        <f t="shared" si="0"/>
        <v>27663294</v>
      </c>
      <c r="F23" s="93">
        <v>513</v>
      </c>
      <c r="G23" s="42">
        <f t="shared" si="1"/>
        <v>15704469</v>
      </c>
      <c r="H23" s="99">
        <v>228</v>
      </c>
      <c r="I23" s="98">
        <f t="shared" si="2"/>
        <v>13195044</v>
      </c>
      <c r="J23" s="99">
        <v>145</v>
      </c>
      <c r="K23" s="42">
        <f t="shared" si="3"/>
        <v>4438885</v>
      </c>
      <c r="L23" s="94"/>
      <c r="M23" s="98">
        <f t="shared" si="4"/>
        <v>0</v>
      </c>
      <c r="N23" s="94"/>
      <c r="O23" s="42">
        <f t="shared" si="5"/>
        <v>0</v>
      </c>
      <c r="P23" s="94"/>
      <c r="Q23" s="98">
        <f t="shared" si="6"/>
        <v>0</v>
      </c>
      <c r="R23" s="94"/>
      <c r="S23" s="42">
        <f t="shared" si="7"/>
        <v>0</v>
      </c>
      <c r="T23" s="46">
        <v>0</v>
      </c>
      <c r="U23" s="29">
        <v>0</v>
      </c>
      <c r="V23" s="46">
        <f t="shared" si="8"/>
        <v>1364</v>
      </c>
      <c r="W23" s="29">
        <f t="shared" si="9"/>
        <v>61001692</v>
      </c>
      <c r="X23"/>
    </row>
    <row r="24" spans="1:24" s="65" customFormat="1" x14ac:dyDescent="0.2">
      <c r="A24" s="60">
        <v>5402</v>
      </c>
      <c r="B24" s="252" t="s">
        <v>467</v>
      </c>
      <c r="C24" s="61" t="s">
        <v>57</v>
      </c>
      <c r="D24" s="93">
        <v>98</v>
      </c>
      <c r="E24" s="98">
        <f t="shared" si="0"/>
        <v>5671554</v>
      </c>
      <c r="F24" s="93">
        <v>91</v>
      </c>
      <c r="G24" s="42">
        <f t="shared" si="1"/>
        <v>2785783</v>
      </c>
      <c r="H24" s="99"/>
      <c r="I24" s="98">
        <f t="shared" si="2"/>
        <v>0</v>
      </c>
      <c r="J24" s="99"/>
      <c r="K24" s="42">
        <f t="shared" si="3"/>
        <v>0</v>
      </c>
      <c r="L24" s="94"/>
      <c r="M24" s="98">
        <f t="shared" si="4"/>
        <v>0</v>
      </c>
      <c r="N24" s="94"/>
      <c r="O24" s="42">
        <f t="shared" si="5"/>
        <v>0</v>
      </c>
      <c r="P24" s="94">
        <v>31</v>
      </c>
      <c r="Q24" s="98">
        <f t="shared" si="6"/>
        <v>1794063</v>
      </c>
      <c r="R24" s="94">
        <v>10</v>
      </c>
      <c r="S24" s="42">
        <f t="shared" si="7"/>
        <v>306130</v>
      </c>
      <c r="T24" s="46">
        <v>0</v>
      </c>
      <c r="U24" s="29">
        <v>0</v>
      </c>
      <c r="V24" s="46">
        <f t="shared" si="8"/>
        <v>230</v>
      </c>
      <c r="W24" s="29">
        <f t="shared" si="9"/>
        <v>10557530</v>
      </c>
      <c r="X24"/>
    </row>
    <row r="25" spans="1:24" s="65" customFormat="1" x14ac:dyDescent="0.2">
      <c r="A25" s="60">
        <v>5403</v>
      </c>
      <c r="B25" s="252" t="s">
        <v>466</v>
      </c>
      <c r="C25" s="61" t="s">
        <v>58</v>
      </c>
      <c r="D25" s="93">
        <v>251</v>
      </c>
      <c r="E25" s="98">
        <f t="shared" si="0"/>
        <v>14526123</v>
      </c>
      <c r="F25" s="93">
        <v>188</v>
      </c>
      <c r="G25" s="42">
        <f t="shared" si="1"/>
        <v>5755244</v>
      </c>
      <c r="H25" s="99">
        <v>85</v>
      </c>
      <c r="I25" s="98">
        <f t="shared" si="2"/>
        <v>4919205</v>
      </c>
      <c r="J25" s="99">
        <v>63</v>
      </c>
      <c r="K25" s="42">
        <f t="shared" si="3"/>
        <v>1928619</v>
      </c>
      <c r="L25" s="94"/>
      <c r="M25" s="98">
        <f t="shared" si="4"/>
        <v>0</v>
      </c>
      <c r="N25" s="94"/>
      <c r="O25" s="42">
        <f t="shared" si="5"/>
        <v>0</v>
      </c>
      <c r="P25" s="94">
        <v>46</v>
      </c>
      <c r="Q25" s="98">
        <f t="shared" si="6"/>
        <v>2662158</v>
      </c>
      <c r="R25" s="94">
        <v>14</v>
      </c>
      <c r="S25" s="42">
        <f t="shared" si="7"/>
        <v>428582</v>
      </c>
      <c r="T25" s="46">
        <v>3</v>
      </c>
      <c r="U25" s="29">
        <v>79003</v>
      </c>
      <c r="V25" s="46">
        <f t="shared" si="8"/>
        <v>650</v>
      </c>
      <c r="W25" s="29">
        <f t="shared" si="9"/>
        <v>30298934</v>
      </c>
      <c r="X25"/>
    </row>
    <row r="26" spans="1:24" s="65" customFormat="1" x14ac:dyDescent="0.2">
      <c r="A26" s="60">
        <v>5404</v>
      </c>
      <c r="B26" s="252" t="s">
        <v>462</v>
      </c>
      <c r="C26" s="61" t="s">
        <v>59</v>
      </c>
      <c r="D26" s="93">
        <v>72</v>
      </c>
      <c r="E26" s="98">
        <f t="shared" si="0"/>
        <v>4166856</v>
      </c>
      <c r="F26" s="93">
        <v>74</v>
      </c>
      <c r="G26" s="42">
        <f t="shared" si="1"/>
        <v>2265362</v>
      </c>
      <c r="H26" s="99">
        <v>45</v>
      </c>
      <c r="I26" s="98">
        <f t="shared" si="2"/>
        <v>2604285</v>
      </c>
      <c r="J26" s="99">
        <v>62</v>
      </c>
      <c r="K26" s="42">
        <f t="shared" si="3"/>
        <v>1898006</v>
      </c>
      <c r="L26" s="94"/>
      <c r="M26" s="98">
        <f t="shared" si="4"/>
        <v>0</v>
      </c>
      <c r="N26" s="94"/>
      <c r="O26" s="42">
        <f t="shared" si="5"/>
        <v>0</v>
      </c>
      <c r="P26" s="94"/>
      <c r="Q26" s="98">
        <f t="shared" si="6"/>
        <v>0</v>
      </c>
      <c r="R26" s="94"/>
      <c r="S26" s="42">
        <f t="shared" si="7"/>
        <v>0</v>
      </c>
      <c r="T26" s="46">
        <v>0</v>
      </c>
      <c r="U26" s="29">
        <v>0</v>
      </c>
      <c r="V26" s="46">
        <f t="shared" si="8"/>
        <v>253</v>
      </c>
      <c r="W26" s="29">
        <f t="shared" si="9"/>
        <v>10934509</v>
      </c>
      <c r="X26"/>
    </row>
    <row r="27" spans="1:24" s="65" customFormat="1" x14ac:dyDescent="0.2">
      <c r="A27" s="60">
        <v>5405</v>
      </c>
      <c r="B27" s="252" t="s">
        <v>473</v>
      </c>
      <c r="C27" s="61" t="s">
        <v>60</v>
      </c>
      <c r="D27" s="93">
        <v>122</v>
      </c>
      <c r="E27" s="98">
        <f t="shared" si="0"/>
        <v>7060506</v>
      </c>
      <c r="F27" s="93">
        <v>93</v>
      </c>
      <c r="G27" s="42">
        <f t="shared" si="1"/>
        <v>2847009</v>
      </c>
      <c r="H27" s="99">
        <v>67</v>
      </c>
      <c r="I27" s="98">
        <f t="shared" si="2"/>
        <v>3877491</v>
      </c>
      <c r="J27" s="99">
        <v>59</v>
      </c>
      <c r="K27" s="42">
        <f t="shared" si="3"/>
        <v>1806167</v>
      </c>
      <c r="L27" s="94"/>
      <c r="M27" s="98">
        <f t="shared" si="4"/>
        <v>0</v>
      </c>
      <c r="N27" s="94"/>
      <c r="O27" s="42">
        <f t="shared" si="5"/>
        <v>0</v>
      </c>
      <c r="P27" s="94">
        <v>14</v>
      </c>
      <c r="Q27" s="98">
        <f t="shared" si="6"/>
        <v>810222</v>
      </c>
      <c r="R27" s="94">
        <v>7</v>
      </c>
      <c r="S27" s="42">
        <f t="shared" si="7"/>
        <v>214291</v>
      </c>
      <c r="T27" s="46">
        <v>0</v>
      </c>
      <c r="U27" s="29">
        <v>0</v>
      </c>
      <c r="V27" s="46">
        <f t="shared" si="8"/>
        <v>362</v>
      </c>
      <c r="W27" s="29">
        <f t="shared" si="9"/>
        <v>16615686</v>
      </c>
      <c r="X27"/>
    </row>
    <row r="28" spans="1:24" s="65" customFormat="1" x14ac:dyDescent="0.2">
      <c r="A28" s="60">
        <v>5406</v>
      </c>
      <c r="B28" s="252" t="s">
        <v>471</v>
      </c>
      <c r="C28" s="61" t="s">
        <v>61</v>
      </c>
      <c r="D28" s="93">
        <v>110</v>
      </c>
      <c r="E28" s="98">
        <f t="shared" si="0"/>
        <v>6366030</v>
      </c>
      <c r="F28" s="93">
        <v>91</v>
      </c>
      <c r="G28" s="42">
        <f t="shared" si="1"/>
        <v>2785783</v>
      </c>
      <c r="H28" s="99">
        <v>79</v>
      </c>
      <c r="I28" s="98">
        <f t="shared" si="2"/>
        <v>4571967</v>
      </c>
      <c r="J28" s="99">
        <v>33</v>
      </c>
      <c r="K28" s="42">
        <f t="shared" si="3"/>
        <v>1010229</v>
      </c>
      <c r="L28" s="94"/>
      <c r="M28" s="98">
        <f t="shared" si="4"/>
        <v>0</v>
      </c>
      <c r="N28" s="94"/>
      <c r="O28" s="42">
        <f t="shared" si="5"/>
        <v>0</v>
      </c>
      <c r="P28" s="94">
        <v>26</v>
      </c>
      <c r="Q28" s="98">
        <f t="shared" si="6"/>
        <v>1504698</v>
      </c>
      <c r="R28" s="94">
        <v>7</v>
      </c>
      <c r="S28" s="42">
        <f t="shared" si="7"/>
        <v>214291</v>
      </c>
      <c r="T28" s="46">
        <v>0</v>
      </c>
      <c r="U28" s="29">
        <v>0</v>
      </c>
      <c r="V28" s="46">
        <f t="shared" si="8"/>
        <v>346</v>
      </c>
      <c r="W28" s="29">
        <f t="shared" si="9"/>
        <v>16452998</v>
      </c>
      <c r="X28"/>
    </row>
    <row r="29" spans="1:24" s="65" customFormat="1" x14ac:dyDescent="0.2">
      <c r="A29" s="60">
        <v>5501</v>
      </c>
      <c r="B29" s="252" t="s">
        <v>463</v>
      </c>
      <c r="C29" s="61" t="s">
        <v>62</v>
      </c>
      <c r="D29" s="93">
        <v>584</v>
      </c>
      <c r="E29" s="98">
        <f t="shared" si="0"/>
        <v>33797832</v>
      </c>
      <c r="F29" s="93">
        <v>465</v>
      </c>
      <c r="G29" s="42">
        <f t="shared" si="1"/>
        <v>14235045</v>
      </c>
      <c r="H29" s="99">
        <v>319</v>
      </c>
      <c r="I29" s="98">
        <f t="shared" si="2"/>
        <v>18461487</v>
      </c>
      <c r="J29" s="99">
        <v>207</v>
      </c>
      <c r="K29" s="42">
        <f t="shared" si="3"/>
        <v>6336891</v>
      </c>
      <c r="L29" s="94"/>
      <c r="M29" s="98">
        <f t="shared" si="4"/>
        <v>0</v>
      </c>
      <c r="N29" s="94"/>
      <c r="O29" s="42">
        <f t="shared" si="5"/>
        <v>0</v>
      </c>
      <c r="P29" s="94">
        <v>119</v>
      </c>
      <c r="Q29" s="98">
        <f t="shared" si="6"/>
        <v>6886887</v>
      </c>
      <c r="R29" s="94">
        <v>37</v>
      </c>
      <c r="S29" s="42">
        <f t="shared" si="7"/>
        <v>1132681</v>
      </c>
      <c r="T29" s="46">
        <v>3</v>
      </c>
      <c r="U29" s="29">
        <v>51743</v>
      </c>
      <c r="V29" s="46">
        <f t="shared" si="8"/>
        <v>1734</v>
      </c>
      <c r="W29" s="29">
        <f t="shared" si="9"/>
        <v>80902566</v>
      </c>
      <c r="X29"/>
    </row>
    <row r="30" spans="1:24" s="65" customFormat="1" x14ac:dyDescent="0.2">
      <c r="A30" s="60">
        <v>5502</v>
      </c>
      <c r="B30" s="252" t="s">
        <v>469</v>
      </c>
      <c r="C30" s="61" t="s">
        <v>63</v>
      </c>
      <c r="D30" s="93">
        <v>110</v>
      </c>
      <c r="E30" s="98">
        <f t="shared" si="0"/>
        <v>6366030</v>
      </c>
      <c r="F30" s="93">
        <v>116</v>
      </c>
      <c r="G30" s="42">
        <f t="shared" si="1"/>
        <v>3551108</v>
      </c>
      <c r="H30" s="99">
        <v>71</v>
      </c>
      <c r="I30" s="98">
        <f t="shared" si="2"/>
        <v>4108983</v>
      </c>
      <c r="J30" s="99">
        <v>64</v>
      </c>
      <c r="K30" s="42">
        <f t="shared" si="3"/>
        <v>1959232</v>
      </c>
      <c r="L30" s="94"/>
      <c r="M30" s="98">
        <f t="shared" si="4"/>
        <v>0</v>
      </c>
      <c r="N30" s="94"/>
      <c r="O30" s="42">
        <f t="shared" si="5"/>
        <v>0</v>
      </c>
      <c r="P30" s="94">
        <v>17</v>
      </c>
      <c r="Q30" s="98">
        <f t="shared" si="6"/>
        <v>983841</v>
      </c>
      <c r="R30" s="94">
        <v>0</v>
      </c>
      <c r="S30" s="42">
        <f t="shared" si="7"/>
        <v>0</v>
      </c>
      <c r="T30" s="46">
        <v>0</v>
      </c>
      <c r="U30" s="29">
        <v>0</v>
      </c>
      <c r="V30" s="46">
        <f t="shared" si="8"/>
        <v>378</v>
      </c>
      <c r="W30" s="29">
        <f t="shared" si="9"/>
        <v>16969194</v>
      </c>
      <c r="X30"/>
    </row>
    <row r="31" spans="1:24" s="65" customFormat="1" x14ac:dyDescent="0.2">
      <c r="A31" s="60">
        <v>5503</v>
      </c>
      <c r="B31" s="252" t="s">
        <v>465</v>
      </c>
      <c r="C31" s="61" t="s">
        <v>64</v>
      </c>
      <c r="D31" s="93">
        <v>138</v>
      </c>
      <c r="E31" s="98">
        <f t="shared" si="0"/>
        <v>7986474</v>
      </c>
      <c r="F31" s="93">
        <v>149</v>
      </c>
      <c r="G31" s="42">
        <f t="shared" si="1"/>
        <v>4561337</v>
      </c>
      <c r="H31" s="99">
        <v>65</v>
      </c>
      <c r="I31" s="98">
        <f t="shared" si="2"/>
        <v>3761745</v>
      </c>
      <c r="J31" s="99">
        <v>51</v>
      </c>
      <c r="K31" s="42">
        <f t="shared" si="3"/>
        <v>1561263</v>
      </c>
      <c r="L31" s="94"/>
      <c r="M31" s="98">
        <f t="shared" si="4"/>
        <v>0</v>
      </c>
      <c r="N31" s="94"/>
      <c r="O31" s="42">
        <f t="shared" si="5"/>
        <v>0</v>
      </c>
      <c r="P31" s="99">
        <v>66</v>
      </c>
      <c r="Q31" s="98">
        <f t="shared" si="6"/>
        <v>3819618</v>
      </c>
      <c r="R31" s="99">
        <v>8</v>
      </c>
      <c r="S31" s="42">
        <f t="shared" si="7"/>
        <v>244904</v>
      </c>
      <c r="T31" s="46">
        <v>0</v>
      </c>
      <c r="U31" s="29">
        <v>0</v>
      </c>
      <c r="V31" s="46">
        <f t="shared" si="8"/>
        <v>477</v>
      </c>
      <c r="W31" s="29">
        <f t="shared" si="9"/>
        <v>21935341</v>
      </c>
      <c r="X31"/>
    </row>
    <row r="32" spans="1:24" s="65" customFormat="1" x14ac:dyDescent="0.2">
      <c r="A32" s="60">
        <v>5504</v>
      </c>
      <c r="B32" s="252" t="s">
        <v>464</v>
      </c>
      <c r="C32" s="61" t="s">
        <v>65</v>
      </c>
      <c r="D32" s="93">
        <v>245</v>
      </c>
      <c r="E32" s="98">
        <f t="shared" si="0"/>
        <v>14178885</v>
      </c>
      <c r="F32" s="93">
        <v>209</v>
      </c>
      <c r="G32" s="42">
        <f t="shared" si="1"/>
        <v>6398117</v>
      </c>
      <c r="H32" s="99">
        <v>179</v>
      </c>
      <c r="I32" s="98">
        <f t="shared" si="2"/>
        <v>10359267</v>
      </c>
      <c r="J32" s="99">
        <v>65</v>
      </c>
      <c r="K32" s="42">
        <f t="shared" si="3"/>
        <v>1989845</v>
      </c>
      <c r="L32" s="94"/>
      <c r="M32" s="98">
        <f t="shared" si="4"/>
        <v>0</v>
      </c>
      <c r="N32" s="94"/>
      <c r="O32" s="42">
        <f t="shared" si="5"/>
        <v>0</v>
      </c>
      <c r="P32" s="94">
        <v>85</v>
      </c>
      <c r="Q32" s="98">
        <f t="shared" si="6"/>
        <v>4919205</v>
      </c>
      <c r="R32" s="94">
        <v>19</v>
      </c>
      <c r="S32" s="42">
        <f t="shared" si="7"/>
        <v>581647</v>
      </c>
      <c r="T32" s="46">
        <v>0</v>
      </c>
      <c r="U32" s="29">
        <v>0</v>
      </c>
      <c r="V32" s="46">
        <f t="shared" si="8"/>
        <v>802</v>
      </c>
      <c r="W32" s="29">
        <f t="shared" si="9"/>
        <v>38426966</v>
      </c>
      <c r="X32"/>
    </row>
    <row r="33" spans="1:24" s="65" customFormat="1" x14ac:dyDescent="0.2">
      <c r="A33" s="60">
        <v>5505</v>
      </c>
      <c r="B33" s="252" t="s">
        <v>468</v>
      </c>
      <c r="C33" s="61" t="s">
        <v>66</v>
      </c>
      <c r="D33" s="93">
        <v>39</v>
      </c>
      <c r="E33" s="98">
        <f t="shared" si="0"/>
        <v>2257047</v>
      </c>
      <c r="F33" s="93">
        <v>73</v>
      </c>
      <c r="G33" s="42">
        <f t="shared" si="1"/>
        <v>2234749</v>
      </c>
      <c r="H33" s="99">
        <v>33</v>
      </c>
      <c r="I33" s="98">
        <f t="shared" si="2"/>
        <v>1909809</v>
      </c>
      <c r="J33" s="99">
        <v>30</v>
      </c>
      <c r="K33" s="42">
        <f t="shared" si="3"/>
        <v>918390</v>
      </c>
      <c r="L33" s="94"/>
      <c r="M33" s="98">
        <f t="shared" si="4"/>
        <v>0</v>
      </c>
      <c r="N33" s="94"/>
      <c r="O33" s="42">
        <f t="shared" si="5"/>
        <v>0</v>
      </c>
      <c r="P33" s="99">
        <v>23</v>
      </c>
      <c r="Q33" s="98">
        <f t="shared" si="6"/>
        <v>1331079</v>
      </c>
      <c r="R33" s="99">
        <v>8</v>
      </c>
      <c r="S33" s="42">
        <f t="shared" si="7"/>
        <v>244904</v>
      </c>
      <c r="T33" s="46">
        <v>0</v>
      </c>
      <c r="U33" s="29">
        <v>0</v>
      </c>
      <c r="V33" s="46">
        <f t="shared" si="8"/>
        <v>206</v>
      </c>
      <c r="W33" s="29">
        <f t="shared" si="9"/>
        <v>8895978</v>
      </c>
      <c r="X33"/>
    </row>
    <row r="34" spans="1:24" s="65" customFormat="1" x14ac:dyDescent="0.2">
      <c r="A34" s="60">
        <v>5506</v>
      </c>
      <c r="B34" s="252" t="s">
        <v>482</v>
      </c>
      <c r="C34" s="61" t="s">
        <v>67</v>
      </c>
      <c r="D34" s="93">
        <v>361</v>
      </c>
      <c r="E34" s="98">
        <f t="shared" si="0"/>
        <v>20892153</v>
      </c>
      <c r="F34" s="93">
        <v>213</v>
      </c>
      <c r="G34" s="42">
        <f t="shared" si="1"/>
        <v>6520569</v>
      </c>
      <c r="H34" s="147"/>
      <c r="I34" s="98">
        <f t="shared" si="2"/>
        <v>0</v>
      </c>
      <c r="J34" s="147"/>
      <c r="K34" s="42">
        <f t="shared" si="3"/>
        <v>0</v>
      </c>
      <c r="L34" s="94"/>
      <c r="M34" s="98">
        <f t="shared" si="4"/>
        <v>0</v>
      </c>
      <c r="N34" s="94"/>
      <c r="O34" s="42">
        <f t="shared" si="5"/>
        <v>0</v>
      </c>
      <c r="P34" s="94">
        <v>31</v>
      </c>
      <c r="Q34" s="98">
        <f t="shared" si="6"/>
        <v>1794063</v>
      </c>
      <c r="R34" s="94">
        <v>5</v>
      </c>
      <c r="S34" s="42">
        <f t="shared" si="7"/>
        <v>153065</v>
      </c>
      <c r="T34" s="46">
        <v>12</v>
      </c>
      <c r="U34" s="29">
        <v>97932</v>
      </c>
      <c r="V34" s="46">
        <f t="shared" si="8"/>
        <v>622</v>
      </c>
      <c r="W34" s="29">
        <f t="shared" si="9"/>
        <v>29457782</v>
      </c>
      <c r="X34"/>
    </row>
    <row r="35" spans="1:24" s="65" customFormat="1" x14ac:dyDescent="0.2">
      <c r="A35" s="60">
        <v>5507</v>
      </c>
      <c r="B35" s="252" t="s">
        <v>472</v>
      </c>
      <c r="C35" s="61" t="s">
        <v>68</v>
      </c>
      <c r="D35" s="93">
        <v>150</v>
      </c>
      <c r="E35" s="98">
        <f t="shared" si="0"/>
        <v>8680950</v>
      </c>
      <c r="F35" s="93">
        <v>116</v>
      </c>
      <c r="G35" s="42">
        <f t="shared" si="1"/>
        <v>3551108</v>
      </c>
      <c r="H35" s="99">
        <v>63</v>
      </c>
      <c r="I35" s="98">
        <f t="shared" si="2"/>
        <v>3645999</v>
      </c>
      <c r="J35" s="99">
        <v>41</v>
      </c>
      <c r="K35" s="42">
        <f t="shared" si="3"/>
        <v>1255133</v>
      </c>
      <c r="L35" s="94"/>
      <c r="M35" s="98">
        <f t="shared" si="4"/>
        <v>0</v>
      </c>
      <c r="N35" s="94"/>
      <c r="O35" s="42">
        <f t="shared" si="5"/>
        <v>0</v>
      </c>
      <c r="P35" s="94">
        <v>17</v>
      </c>
      <c r="Q35" s="98">
        <f t="shared" si="6"/>
        <v>983841</v>
      </c>
      <c r="R35" s="94">
        <v>4</v>
      </c>
      <c r="S35" s="42">
        <f t="shared" si="7"/>
        <v>122452</v>
      </c>
      <c r="T35" s="46">
        <v>0</v>
      </c>
      <c r="U35" s="29">
        <v>0</v>
      </c>
      <c r="V35" s="46">
        <f t="shared" si="8"/>
        <v>391</v>
      </c>
      <c r="W35" s="29">
        <f t="shared" si="9"/>
        <v>18239483</v>
      </c>
      <c r="X35"/>
    </row>
    <row r="36" spans="1:24" s="65" customFormat="1" x14ac:dyDescent="0.2">
      <c r="A36" s="60">
        <v>5601</v>
      </c>
      <c r="B36" s="252" t="s">
        <v>475</v>
      </c>
      <c r="C36" s="61" t="s">
        <v>69</v>
      </c>
      <c r="D36" s="93">
        <v>779</v>
      </c>
      <c r="E36" s="98">
        <f t="shared" si="0"/>
        <v>45083067</v>
      </c>
      <c r="F36" s="93">
        <v>552</v>
      </c>
      <c r="G36" s="42">
        <f t="shared" si="1"/>
        <v>16898376</v>
      </c>
      <c r="H36" s="99">
        <v>122</v>
      </c>
      <c r="I36" s="98">
        <f t="shared" si="2"/>
        <v>7060506</v>
      </c>
      <c r="J36" s="99">
        <v>75</v>
      </c>
      <c r="K36" s="42">
        <f t="shared" si="3"/>
        <v>2295975</v>
      </c>
      <c r="L36" s="99">
        <v>12</v>
      </c>
      <c r="M36" s="98">
        <f t="shared" si="4"/>
        <v>694476</v>
      </c>
      <c r="N36" s="99">
        <v>1</v>
      </c>
      <c r="O36" s="42">
        <f t="shared" si="5"/>
        <v>30613</v>
      </c>
      <c r="P36" s="94">
        <v>121</v>
      </c>
      <c r="Q36" s="98">
        <f t="shared" si="6"/>
        <v>7002633</v>
      </c>
      <c r="R36" s="94">
        <v>35</v>
      </c>
      <c r="S36" s="42">
        <f t="shared" si="7"/>
        <v>1071455</v>
      </c>
      <c r="T36" s="46">
        <v>4</v>
      </c>
      <c r="U36" s="29">
        <v>141684</v>
      </c>
      <c r="V36" s="46">
        <f t="shared" si="8"/>
        <v>1701</v>
      </c>
      <c r="W36" s="29">
        <f t="shared" si="9"/>
        <v>80278785</v>
      </c>
      <c r="X36"/>
    </row>
    <row r="37" spans="1:24" s="65" customFormat="1" x14ac:dyDescent="0.2">
      <c r="A37" s="60">
        <v>5602</v>
      </c>
      <c r="B37" s="252" t="s">
        <v>479</v>
      </c>
      <c r="C37" s="61" t="s">
        <v>70</v>
      </c>
      <c r="D37" s="93">
        <v>132</v>
      </c>
      <c r="E37" s="98">
        <f t="shared" si="0"/>
        <v>7639236</v>
      </c>
      <c r="F37" s="93">
        <v>100</v>
      </c>
      <c r="G37" s="42">
        <f t="shared" si="1"/>
        <v>3061300</v>
      </c>
      <c r="H37" s="99">
        <v>22</v>
      </c>
      <c r="I37" s="98">
        <f t="shared" si="2"/>
        <v>1273206</v>
      </c>
      <c r="J37" s="99">
        <v>24</v>
      </c>
      <c r="K37" s="42">
        <f t="shared" si="3"/>
        <v>734712</v>
      </c>
      <c r="L37" s="94"/>
      <c r="M37" s="98">
        <f t="shared" si="4"/>
        <v>0</v>
      </c>
      <c r="N37" s="94"/>
      <c r="O37" s="42">
        <f t="shared" si="5"/>
        <v>0</v>
      </c>
      <c r="P37" s="94"/>
      <c r="Q37" s="98">
        <f t="shared" si="6"/>
        <v>0</v>
      </c>
      <c r="R37" s="94"/>
      <c r="S37" s="42">
        <f t="shared" si="7"/>
        <v>0</v>
      </c>
      <c r="T37" s="46">
        <v>0</v>
      </c>
      <c r="U37" s="29">
        <v>0</v>
      </c>
      <c r="V37" s="46">
        <f t="shared" si="8"/>
        <v>278</v>
      </c>
      <c r="W37" s="29">
        <f t="shared" si="9"/>
        <v>12708454</v>
      </c>
      <c r="X37"/>
    </row>
    <row r="38" spans="1:24" s="65" customFormat="1" x14ac:dyDescent="0.2">
      <c r="A38" s="60">
        <v>5603</v>
      </c>
      <c r="B38" s="252" t="s">
        <v>477</v>
      </c>
      <c r="C38" s="61" t="s">
        <v>71</v>
      </c>
      <c r="D38" s="93">
        <v>132</v>
      </c>
      <c r="E38" s="98">
        <f t="shared" si="0"/>
        <v>7639236</v>
      </c>
      <c r="F38" s="93">
        <v>148</v>
      </c>
      <c r="G38" s="42">
        <f t="shared" si="1"/>
        <v>4530724</v>
      </c>
      <c r="H38" s="99">
        <v>30</v>
      </c>
      <c r="I38" s="98">
        <f t="shared" si="2"/>
        <v>1736190</v>
      </c>
      <c r="J38" s="99">
        <v>65</v>
      </c>
      <c r="K38" s="42">
        <f t="shared" si="3"/>
        <v>1989845</v>
      </c>
      <c r="L38" s="94"/>
      <c r="M38" s="98">
        <f t="shared" si="4"/>
        <v>0</v>
      </c>
      <c r="N38" s="94"/>
      <c r="O38" s="42">
        <f t="shared" si="5"/>
        <v>0</v>
      </c>
      <c r="P38" s="94">
        <v>42</v>
      </c>
      <c r="Q38" s="98">
        <f t="shared" si="6"/>
        <v>2430666</v>
      </c>
      <c r="R38" s="94">
        <v>13</v>
      </c>
      <c r="S38" s="42">
        <f t="shared" si="7"/>
        <v>397969</v>
      </c>
      <c r="T38" s="46">
        <v>0</v>
      </c>
      <c r="U38" s="29">
        <v>0</v>
      </c>
      <c r="V38" s="46">
        <f t="shared" si="8"/>
        <v>430</v>
      </c>
      <c r="W38" s="29">
        <f t="shared" si="9"/>
        <v>18724630</v>
      </c>
      <c r="X38"/>
    </row>
    <row r="39" spans="1:24" s="65" customFormat="1" x14ac:dyDescent="0.2">
      <c r="A39" s="60">
        <v>5604</v>
      </c>
      <c r="B39" s="252" t="s">
        <v>476</v>
      </c>
      <c r="C39" s="61" t="s">
        <v>72</v>
      </c>
      <c r="D39" s="93">
        <v>37</v>
      </c>
      <c r="E39" s="98">
        <f t="shared" si="0"/>
        <v>2141301</v>
      </c>
      <c r="F39" s="93">
        <v>0</v>
      </c>
      <c r="G39" s="42">
        <f t="shared" si="1"/>
        <v>0</v>
      </c>
      <c r="H39" s="99"/>
      <c r="I39" s="98">
        <f t="shared" si="2"/>
        <v>0</v>
      </c>
      <c r="J39" s="99"/>
      <c r="K39" s="42">
        <f t="shared" si="3"/>
        <v>0</v>
      </c>
      <c r="L39" s="94"/>
      <c r="M39" s="98">
        <f t="shared" si="4"/>
        <v>0</v>
      </c>
      <c r="N39" s="94"/>
      <c r="O39" s="42">
        <f t="shared" si="5"/>
        <v>0</v>
      </c>
      <c r="P39" s="99"/>
      <c r="Q39" s="98">
        <f t="shared" si="6"/>
        <v>0</v>
      </c>
      <c r="R39" s="99"/>
      <c r="S39" s="42">
        <f t="shared" si="7"/>
        <v>0</v>
      </c>
      <c r="T39" s="46">
        <v>0</v>
      </c>
      <c r="U39" s="29">
        <v>0</v>
      </c>
      <c r="V39" s="46">
        <f t="shared" si="8"/>
        <v>37</v>
      </c>
      <c r="W39" s="29">
        <f t="shared" si="9"/>
        <v>2141301</v>
      </c>
      <c r="X39"/>
    </row>
    <row r="40" spans="1:24" s="65" customFormat="1" x14ac:dyDescent="0.2">
      <c r="A40" s="60">
        <v>5605</v>
      </c>
      <c r="B40" s="252" t="s">
        <v>480</v>
      </c>
      <c r="C40" s="61" t="s">
        <v>73</v>
      </c>
      <c r="D40" s="93">
        <v>80</v>
      </c>
      <c r="E40" s="98">
        <f t="shared" si="0"/>
        <v>4629840</v>
      </c>
      <c r="F40" s="93">
        <v>98</v>
      </c>
      <c r="G40" s="42">
        <f t="shared" si="1"/>
        <v>3000074</v>
      </c>
      <c r="H40" s="99">
        <v>67</v>
      </c>
      <c r="I40" s="98">
        <f t="shared" si="2"/>
        <v>3877491</v>
      </c>
      <c r="J40" s="99">
        <v>55</v>
      </c>
      <c r="K40" s="42">
        <f t="shared" si="3"/>
        <v>1683715</v>
      </c>
      <c r="L40" s="94"/>
      <c r="M40" s="98">
        <f t="shared" si="4"/>
        <v>0</v>
      </c>
      <c r="N40" s="94"/>
      <c r="O40" s="42">
        <f t="shared" si="5"/>
        <v>0</v>
      </c>
      <c r="P40" s="94">
        <v>30</v>
      </c>
      <c r="Q40" s="98">
        <f t="shared" si="6"/>
        <v>1736190</v>
      </c>
      <c r="R40" s="94">
        <v>8</v>
      </c>
      <c r="S40" s="42">
        <f t="shared" si="7"/>
        <v>244904</v>
      </c>
      <c r="T40" s="46">
        <v>0</v>
      </c>
      <c r="U40" s="29">
        <v>0</v>
      </c>
      <c r="V40" s="46">
        <f t="shared" si="8"/>
        <v>338</v>
      </c>
      <c r="W40" s="29">
        <f t="shared" si="9"/>
        <v>15172214</v>
      </c>
      <c r="X40"/>
    </row>
    <row r="41" spans="1:24" s="65" customFormat="1" x14ac:dyDescent="0.2">
      <c r="A41" s="60">
        <v>5606</v>
      </c>
      <c r="B41" s="252" t="s">
        <v>478</v>
      </c>
      <c r="C41" s="61" t="s">
        <v>74</v>
      </c>
      <c r="D41" s="93">
        <v>213</v>
      </c>
      <c r="E41" s="98">
        <f t="shared" si="0"/>
        <v>12326949</v>
      </c>
      <c r="F41" s="93">
        <v>200</v>
      </c>
      <c r="G41" s="42">
        <f t="shared" si="1"/>
        <v>6122600</v>
      </c>
      <c r="H41" s="147"/>
      <c r="I41" s="98">
        <f t="shared" si="2"/>
        <v>0</v>
      </c>
      <c r="J41" s="147"/>
      <c r="K41" s="42">
        <f t="shared" si="3"/>
        <v>0</v>
      </c>
      <c r="L41" s="99">
        <v>92</v>
      </c>
      <c r="M41" s="98">
        <f t="shared" si="4"/>
        <v>5324316</v>
      </c>
      <c r="N41" s="99">
        <v>10</v>
      </c>
      <c r="O41" s="42">
        <f t="shared" si="5"/>
        <v>306130</v>
      </c>
      <c r="P41" s="94">
        <v>43</v>
      </c>
      <c r="Q41" s="98">
        <f t="shared" si="6"/>
        <v>2488539</v>
      </c>
      <c r="R41" s="94">
        <v>16</v>
      </c>
      <c r="S41" s="42">
        <f t="shared" si="7"/>
        <v>489808</v>
      </c>
      <c r="T41" s="46">
        <v>0</v>
      </c>
      <c r="U41" s="29">
        <v>0</v>
      </c>
      <c r="V41" s="46">
        <f t="shared" si="8"/>
        <v>574</v>
      </c>
      <c r="W41" s="29">
        <f t="shared" si="9"/>
        <v>27058342</v>
      </c>
      <c r="X41"/>
    </row>
    <row r="42" spans="1:24" s="65" customFormat="1" x14ac:dyDescent="0.2">
      <c r="A42" s="60">
        <v>5701</v>
      </c>
      <c r="B42" s="252" t="s">
        <v>453</v>
      </c>
      <c r="C42" s="61" t="s">
        <v>75</v>
      </c>
      <c r="D42" s="93">
        <v>457</v>
      </c>
      <c r="E42" s="98">
        <f t="shared" si="0"/>
        <v>26447961</v>
      </c>
      <c r="F42" s="93">
        <v>349</v>
      </c>
      <c r="G42" s="42">
        <f t="shared" si="1"/>
        <v>10683937</v>
      </c>
      <c r="H42" s="99">
        <v>100</v>
      </c>
      <c r="I42" s="98">
        <f t="shared" si="2"/>
        <v>5787300</v>
      </c>
      <c r="J42" s="99">
        <v>51</v>
      </c>
      <c r="K42" s="42">
        <f t="shared" si="3"/>
        <v>1561263</v>
      </c>
      <c r="L42" s="94"/>
      <c r="M42" s="98">
        <f t="shared" si="4"/>
        <v>0</v>
      </c>
      <c r="N42" s="94"/>
      <c r="O42" s="42">
        <f t="shared" si="5"/>
        <v>0</v>
      </c>
      <c r="P42" s="94">
        <v>70</v>
      </c>
      <c r="Q42" s="98">
        <f t="shared" si="6"/>
        <v>4051110</v>
      </c>
      <c r="R42" s="94">
        <v>5</v>
      </c>
      <c r="S42" s="42">
        <f t="shared" si="7"/>
        <v>153065</v>
      </c>
      <c r="T42" s="46">
        <v>2</v>
      </c>
      <c r="U42" s="29">
        <v>43582</v>
      </c>
      <c r="V42" s="46">
        <f t="shared" si="8"/>
        <v>1034</v>
      </c>
      <c r="W42" s="29">
        <f t="shared" si="9"/>
        <v>48728218</v>
      </c>
      <c r="X42"/>
    </row>
    <row r="43" spans="1:24" s="65" customFormat="1" x14ac:dyDescent="0.2">
      <c r="A43" s="60">
        <v>5702</v>
      </c>
      <c r="B43" s="252" t="s">
        <v>454</v>
      </c>
      <c r="C43" s="61" t="s">
        <v>76</v>
      </c>
      <c r="D43" s="93">
        <v>115</v>
      </c>
      <c r="E43" s="98">
        <f t="shared" si="0"/>
        <v>6655395</v>
      </c>
      <c r="F43" s="93">
        <v>129</v>
      </c>
      <c r="G43" s="42">
        <f t="shared" si="1"/>
        <v>3949077</v>
      </c>
      <c r="H43" s="99">
        <v>51</v>
      </c>
      <c r="I43" s="98">
        <f t="shared" si="2"/>
        <v>2951523</v>
      </c>
      <c r="J43" s="99">
        <v>46</v>
      </c>
      <c r="K43" s="42">
        <f t="shared" si="3"/>
        <v>1408198</v>
      </c>
      <c r="L43" s="94"/>
      <c r="M43" s="98">
        <f t="shared" si="4"/>
        <v>0</v>
      </c>
      <c r="N43" s="94"/>
      <c r="O43" s="42">
        <f t="shared" si="5"/>
        <v>0</v>
      </c>
      <c r="P43" s="94">
        <v>30</v>
      </c>
      <c r="Q43" s="98">
        <f t="shared" si="6"/>
        <v>1736190</v>
      </c>
      <c r="R43" s="94">
        <v>9</v>
      </c>
      <c r="S43" s="42">
        <f t="shared" si="7"/>
        <v>275517</v>
      </c>
      <c r="T43" s="46">
        <v>0</v>
      </c>
      <c r="U43" s="29">
        <v>0</v>
      </c>
      <c r="V43" s="46">
        <f t="shared" si="8"/>
        <v>380</v>
      </c>
      <c r="W43" s="29">
        <f t="shared" si="9"/>
        <v>16975900</v>
      </c>
      <c r="X43"/>
    </row>
    <row r="44" spans="1:24" s="65" customFormat="1" x14ac:dyDescent="0.2">
      <c r="A44" s="60">
        <v>5703</v>
      </c>
      <c r="B44" s="252" t="s">
        <v>456</v>
      </c>
      <c r="C44" s="61" t="s">
        <v>77</v>
      </c>
      <c r="D44" s="93">
        <v>175</v>
      </c>
      <c r="E44" s="98">
        <f t="shared" si="0"/>
        <v>10127775</v>
      </c>
      <c r="F44" s="93">
        <v>149</v>
      </c>
      <c r="G44" s="42">
        <f t="shared" si="1"/>
        <v>4561337</v>
      </c>
      <c r="H44" s="99">
        <v>59</v>
      </c>
      <c r="I44" s="98">
        <f t="shared" si="2"/>
        <v>3414507</v>
      </c>
      <c r="J44" s="99">
        <v>41</v>
      </c>
      <c r="K44" s="42">
        <f t="shared" si="3"/>
        <v>1255133</v>
      </c>
      <c r="L44" s="94"/>
      <c r="M44" s="98">
        <f t="shared" si="4"/>
        <v>0</v>
      </c>
      <c r="N44" s="94"/>
      <c r="O44" s="42">
        <f t="shared" si="5"/>
        <v>0</v>
      </c>
      <c r="P44" s="99">
        <v>8</v>
      </c>
      <c r="Q44" s="98">
        <f t="shared" si="6"/>
        <v>462984</v>
      </c>
      <c r="R44" s="99">
        <v>3</v>
      </c>
      <c r="S44" s="42">
        <f t="shared" si="7"/>
        <v>91839</v>
      </c>
      <c r="T44" s="46">
        <v>0</v>
      </c>
      <c r="U44" s="29">
        <v>0</v>
      </c>
      <c r="V44" s="46">
        <f t="shared" si="8"/>
        <v>435</v>
      </c>
      <c r="W44" s="29">
        <f t="shared" si="9"/>
        <v>19913575</v>
      </c>
      <c r="X44"/>
    </row>
    <row r="45" spans="1:24" s="65" customFormat="1" ht="13.5" thickBot="1" x14ac:dyDescent="0.25">
      <c r="A45" s="62">
        <v>5704</v>
      </c>
      <c r="B45" s="253" t="s">
        <v>455</v>
      </c>
      <c r="C45" s="63" t="s">
        <v>78</v>
      </c>
      <c r="D45" s="93">
        <v>75</v>
      </c>
      <c r="E45" s="98">
        <f t="shared" si="0"/>
        <v>4340475</v>
      </c>
      <c r="F45" s="93">
        <v>84</v>
      </c>
      <c r="G45" s="42">
        <f t="shared" si="1"/>
        <v>2571492</v>
      </c>
      <c r="H45" s="99">
        <v>20</v>
      </c>
      <c r="I45" s="98">
        <f t="shared" si="2"/>
        <v>1157460</v>
      </c>
      <c r="J45" s="99">
        <v>33</v>
      </c>
      <c r="K45" s="42">
        <f t="shared" si="3"/>
        <v>1010229</v>
      </c>
      <c r="L45" s="94"/>
      <c r="M45" s="98">
        <f t="shared" si="4"/>
        <v>0</v>
      </c>
      <c r="N45" s="94"/>
      <c r="O45" s="42">
        <f t="shared" si="5"/>
        <v>0</v>
      </c>
      <c r="P45" s="94"/>
      <c r="Q45" s="98">
        <f t="shared" si="6"/>
        <v>0</v>
      </c>
      <c r="R45" s="94"/>
      <c r="S45" s="42">
        <f t="shared" si="7"/>
        <v>0</v>
      </c>
      <c r="T45" s="49">
        <v>0</v>
      </c>
      <c r="U45" s="50">
        <v>0</v>
      </c>
      <c r="V45" s="49">
        <f t="shared" si="8"/>
        <v>212</v>
      </c>
      <c r="W45" s="29">
        <f t="shared" si="9"/>
        <v>9079656</v>
      </c>
      <c r="X45"/>
    </row>
    <row r="46" spans="1:24" s="65" customFormat="1" ht="13.5" thickBot="1" x14ac:dyDescent="0.25">
      <c r="A46" s="335" t="s">
        <v>21</v>
      </c>
      <c r="B46" s="336"/>
      <c r="C46" s="337"/>
      <c r="D46" s="4">
        <f>SUM(D8:D45)</f>
        <v>11215</v>
      </c>
      <c r="E46" s="3">
        <f t="shared" ref="E46:W46" si="10">SUM(E8:E45)</f>
        <v>649045695</v>
      </c>
      <c r="F46" s="3">
        <f t="shared" si="10"/>
        <v>9687</v>
      </c>
      <c r="G46" s="3">
        <f t="shared" si="10"/>
        <v>296548131</v>
      </c>
      <c r="H46" s="3">
        <f t="shared" si="10"/>
        <v>4030</v>
      </c>
      <c r="I46" s="3">
        <f t="shared" si="10"/>
        <v>233228190</v>
      </c>
      <c r="J46" s="3">
        <f t="shared" si="10"/>
        <v>3181</v>
      </c>
      <c r="K46" s="3">
        <f t="shared" si="10"/>
        <v>97379953</v>
      </c>
      <c r="L46" s="3">
        <f>SUM(L8:L45)</f>
        <v>197</v>
      </c>
      <c r="M46" s="3">
        <f>SUM(M8:M45)</f>
        <v>11400981</v>
      </c>
      <c r="N46" s="3">
        <f>SUM(N8:N45)</f>
        <v>41</v>
      </c>
      <c r="O46" s="3">
        <f>SUM(O8:O45)</f>
        <v>1255133</v>
      </c>
      <c r="P46" s="3">
        <f t="shared" si="10"/>
        <v>1599</v>
      </c>
      <c r="Q46" s="3">
        <f t="shared" si="10"/>
        <v>92538927</v>
      </c>
      <c r="R46" s="3">
        <f t="shared" si="10"/>
        <v>387</v>
      </c>
      <c r="S46" s="3">
        <f t="shared" si="10"/>
        <v>11847231</v>
      </c>
      <c r="T46" s="3">
        <f t="shared" si="10"/>
        <v>33</v>
      </c>
      <c r="U46" s="3">
        <f t="shared" si="10"/>
        <v>595175</v>
      </c>
      <c r="V46" s="3">
        <f t="shared" si="10"/>
        <v>30370</v>
      </c>
      <c r="W46" s="22">
        <f t="shared" si="10"/>
        <v>1393839416</v>
      </c>
      <c r="X46"/>
    </row>
    <row r="49" spans="6:21" x14ac:dyDescent="0.2">
      <c r="F49" s="40" t="s">
        <v>372</v>
      </c>
      <c r="G49" s="41">
        <v>57873</v>
      </c>
    </row>
    <row r="50" spans="6:21" x14ac:dyDescent="0.2">
      <c r="F50" s="40" t="s">
        <v>373</v>
      </c>
      <c r="G50" s="41">
        <v>30613</v>
      </c>
      <c r="U50" s="10"/>
    </row>
  </sheetData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4" zoomScale="82" zoomScaleNormal="82" workbookViewId="0">
      <selection activeCell="L45" sqref="L45:M48"/>
    </sheetView>
  </sheetViews>
  <sheetFormatPr baseColWidth="10" defaultRowHeight="12.75" x14ac:dyDescent="0.2"/>
  <cols>
    <col min="1" max="1" width="9" style="51" customWidth="1"/>
    <col min="2" max="2" width="16.140625" style="51" customWidth="1"/>
    <col min="3" max="3" width="16.7109375" style="51" customWidth="1"/>
    <col min="4" max="4" width="15.7109375" customWidth="1"/>
    <col min="5" max="5" width="16.140625" bestFit="1" customWidth="1"/>
    <col min="6" max="6" width="20.28515625" customWidth="1"/>
    <col min="7" max="7" width="17.5703125" customWidth="1"/>
    <col min="8" max="8" width="16.42578125" customWidth="1"/>
    <col min="9" max="9" width="14" bestFit="1" customWidth="1"/>
    <col min="10" max="10" width="17.85546875" customWidth="1"/>
    <col min="11" max="11" width="13" bestFit="1" customWidth="1"/>
    <col min="12" max="12" width="18.42578125" customWidth="1"/>
    <col min="13" max="13" width="13.140625" bestFit="1" customWidth="1"/>
    <col min="14" max="14" width="16.85546875" customWidth="1"/>
    <col min="15" max="15" width="13.140625" bestFit="1" customWidth="1"/>
    <col min="16" max="16" width="15.140625" customWidth="1"/>
    <col min="17" max="17" width="12.140625" bestFit="1" customWidth="1"/>
    <col min="18" max="18" width="16.42578125" customWidth="1"/>
    <col min="19" max="19" width="11.7109375" bestFit="1" customWidth="1"/>
    <col min="20" max="20" width="15.28515625" customWidth="1"/>
    <col min="21" max="21" width="18.5703125" customWidth="1"/>
    <col min="22" max="22" width="11.7109375" bestFit="1" customWidth="1"/>
    <col min="23" max="23" width="14.28515625" customWidth="1"/>
  </cols>
  <sheetData>
    <row r="1" spans="1:23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3" ht="18" x14ac:dyDescent="0.25">
      <c r="A4" s="341" t="s">
        <v>394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 ht="13.5" thickBot="1" x14ac:dyDescent="0.25"/>
    <row r="6" spans="1:23" ht="13.5" customHeight="1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3" s="65" customFormat="1" ht="111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23" s="65" customFormat="1" x14ac:dyDescent="0.2">
      <c r="A8" s="58">
        <v>6101</v>
      </c>
      <c r="B8" s="251" t="s">
        <v>484</v>
      </c>
      <c r="C8" s="59" t="s">
        <v>79</v>
      </c>
      <c r="D8" s="163">
        <v>1508</v>
      </c>
      <c r="E8" s="102">
        <f>D8*$G$45</f>
        <v>87272484</v>
      </c>
      <c r="F8" s="163">
        <v>974</v>
      </c>
      <c r="G8" s="103">
        <f>F8*$G$46</f>
        <v>29817062</v>
      </c>
      <c r="H8" s="165">
        <v>675</v>
      </c>
      <c r="I8" s="102">
        <f>H8*$G$45</f>
        <v>39064275</v>
      </c>
      <c r="J8" s="165">
        <v>423</v>
      </c>
      <c r="K8" s="103">
        <f>J8*$G$46</f>
        <v>12949299</v>
      </c>
      <c r="L8" s="165">
        <v>27</v>
      </c>
      <c r="M8" s="102">
        <f>L8*$G$45</f>
        <v>1562571</v>
      </c>
      <c r="N8" s="165">
        <v>3</v>
      </c>
      <c r="O8" s="103">
        <f>N8*$G$46</f>
        <v>91839</v>
      </c>
      <c r="P8" s="166">
        <v>125</v>
      </c>
      <c r="Q8" s="102">
        <f>P8*$G$45</f>
        <v>7234125</v>
      </c>
      <c r="R8" s="166">
        <v>11</v>
      </c>
      <c r="S8" s="103">
        <f>R8*$G$46</f>
        <v>336743</v>
      </c>
      <c r="T8" s="104">
        <v>0</v>
      </c>
      <c r="U8" s="30">
        <v>0</v>
      </c>
      <c r="V8" s="45">
        <f>D8+F8+H8+J8+L8+N8+P8+R8+T8</f>
        <v>3746</v>
      </c>
      <c r="W8" s="30">
        <f>(E8+G8+I8+K8+M8+O8+Q8+S8+U8)</f>
        <v>178328398</v>
      </c>
    </row>
    <row r="9" spans="1:23" s="65" customFormat="1" x14ac:dyDescent="0.2">
      <c r="A9" s="60">
        <v>6102</v>
      </c>
      <c r="B9" s="252" t="s">
        <v>445</v>
      </c>
      <c r="C9" s="61" t="s">
        <v>80</v>
      </c>
      <c r="D9" s="93">
        <v>270</v>
      </c>
      <c r="E9" s="98">
        <f>D9*$G$45</f>
        <v>15625710</v>
      </c>
      <c r="F9" s="93">
        <v>183</v>
      </c>
      <c r="G9" s="42">
        <f>F9*$G$46</f>
        <v>5602179</v>
      </c>
      <c r="H9" s="99">
        <v>104</v>
      </c>
      <c r="I9" s="98">
        <f>H9*$G$45</f>
        <v>6018792</v>
      </c>
      <c r="J9" s="99">
        <v>57</v>
      </c>
      <c r="K9" s="42">
        <f>J9*$G$46</f>
        <v>1744941</v>
      </c>
      <c r="L9" s="94"/>
      <c r="M9" s="98">
        <f>L9*$G$45</f>
        <v>0</v>
      </c>
      <c r="N9" s="94"/>
      <c r="O9" s="42">
        <f>N9*$G$46</f>
        <v>0</v>
      </c>
      <c r="P9" s="94">
        <v>43</v>
      </c>
      <c r="Q9" s="98">
        <f>P9*$G$45</f>
        <v>2488539</v>
      </c>
      <c r="R9" s="94">
        <v>17</v>
      </c>
      <c r="S9" s="42">
        <f>R9*$G$46</f>
        <v>520421</v>
      </c>
      <c r="T9" s="43">
        <v>0</v>
      </c>
      <c r="U9" s="29">
        <v>0</v>
      </c>
      <c r="V9" s="46">
        <f>D9+F9+H9+J9+L9+N9+P9+R9+T9</f>
        <v>674</v>
      </c>
      <c r="W9" s="29">
        <f>(E9+G9+I9+K9+M9+O9+Q9+S9+U9)</f>
        <v>32000582</v>
      </c>
    </row>
    <row r="10" spans="1:23" s="65" customFormat="1" x14ac:dyDescent="0.2">
      <c r="A10" s="60">
        <v>6103</v>
      </c>
      <c r="B10" s="252" t="s">
        <v>503</v>
      </c>
      <c r="C10" s="61" t="s">
        <v>81</v>
      </c>
      <c r="D10" s="93">
        <v>216</v>
      </c>
      <c r="E10" s="98">
        <f t="shared" ref="E10:E40" si="0">D10*$G$45</f>
        <v>12500568</v>
      </c>
      <c r="F10" s="93">
        <v>222</v>
      </c>
      <c r="G10" s="42">
        <f t="shared" ref="G10:G40" si="1">F10*$G$46</f>
        <v>6796086</v>
      </c>
      <c r="H10" s="147"/>
      <c r="I10" s="98">
        <f t="shared" ref="I10:I40" si="2">H10*$G$45</f>
        <v>0</v>
      </c>
      <c r="J10" s="147"/>
      <c r="K10" s="42">
        <f t="shared" ref="K10:K40" si="3">J10*$G$46</f>
        <v>0</v>
      </c>
      <c r="L10" s="94"/>
      <c r="M10" s="98">
        <f t="shared" ref="M10:M40" si="4">L10*$G$45</f>
        <v>0</v>
      </c>
      <c r="N10" s="94"/>
      <c r="O10" s="42">
        <f t="shared" ref="O10:O40" si="5">N10*$G$46</f>
        <v>0</v>
      </c>
      <c r="P10" s="94">
        <v>45</v>
      </c>
      <c r="Q10" s="98">
        <f t="shared" ref="Q10:Q40" si="6">P10*$G$45</f>
        <v>2604285</v>
      </c>
      <c r="R10" s="94">
        <v>15</v>
      </c>
      <c r="S10" s="42">
        <f t="shared" ref="S10:S40" si="7">R10*$G$46</f>
        <v>459195</v>
      </c>
      <c r="T10" s="43">
        <v>0</v>
      </c>
      <c r="U10" s="29">
        <v>0</v>
      </c>
      <c r="V10" s="46">
        <f t="shared" ref="V10:V40" si="8">D10+F10+H10+J10+L10+N10+P10+R10+T10</f>
        <v>498</v>
      </c>
      <c r="W10" s="29">
        <f t="shared" ref="W10:W40" si="9">(E10+G10+I10+K10+M10+O10+Q10+S10+U10)</f>
        <v>22360134</v>
      </c>
    </row>
    <row r="11" spans="1:23" s="65" customFormat="1" x14ac:dyDescent="0.2">
      <c r="A11" s="60">
        <v>6104</v>
      </c>
      <c r="B11" s="252" t="s">
        <v>506</v>
      </c>
      <c r="C11" s="61" t="s">
        <v>82</v>
      </c>
      <c r="D11" s="93">
        <v>286</v>
      </c>
      <c r="E11" s="98">
        <f t="shared" si="0"/>
        <v>16551678</v>
      </c>
      <c r="F11" s="93">
        <v>212</v>
      </c>
      <c r="G11" s="42">
        <f t="shared" si="1"/>
        <v>6489956</v>
      </c>
      <c r="H11" s="99">
        <v>101</v>
      </c>
      <c r="I11" s="98">
        <f t="shared" si="2"/>
        <v>5845173</v>
      </c>
      <c r="J11" s="99">
        <v>58</v>
      </c>
      <c r="K11" s="42">
        <f t="shared" si="3"/>
        <v>1775554</v>
      </c>
      <c r="L11" s="94"/>
      <c r="M11" s="98">
        <f t="shared" si="4"/>
        <v>0</v>
      </c>
      <c r="N11" s="94"/>
      <c r="O11" s="42">
        <f t="shared" si="5"/>
        <v>0</v>
      </c>
      <c r="P11" s="94">
        <v>32</v>
      </c>
      <c r="Q11" s="98">
        <f t="shared" si="6"/>
        <v>1851936</v>
      </c>
      <c r="R11" s="94">
        <v>10</v>
      </c>
      <c r="S11" s="42">
        <f t="shared" si="7"/>
        <v>306130</v>
      </c>
      <c r="T11" s="43">
        <v>0</v>
      </c>
      <c r="U11" s="29">
        <v>0</v>
      </c>
      <c r="V11" s="46">
        <f t="shared" si="8"/>
        <v>699</v>
      </c>
      <c r="W11" s="29">
        <f t="shared" si="9"/>
        <v>32820427</v>
      </c>
    </row>
    <row r="12" spans="1:23" s="65" customFormat="1" x14ac:dyDescent="0.2">
      <c r="A12" s="60">
        <v>6105</v>
      </c>
      <c r="B12" s="252" t="s">
        <v>497</v>
      </c>
      <c r="C12" s="61" t="s">
        <v>83</v>
      </c>
      <c r="D12" s="93">
        <v>239</v>
      </c>
      <c r="E12" s="98">
        <f t="shared" si="0"/>
        <v>13831647</v>
      </c>
      <c r="F12" s="93">
        <v>166</v>
      </c>
      <c r="G12" s="42">
        <f t="shared" si="1"/>
        <v>5081758</v>
      </c>
      <c r="H12" s="99">
        <v>100</v>
      </c>
      <c r="I12" s="98">
        <f t="shared" si="2"/>
        <v>5787300</v>
      </c>
      <c r="J12" s="99">
        <v>26</v>
      </c>
      <c r="K12" s="42">
        <f t="shared" si="3"/>
        <v>795938</v>
      </c>
      <c r="L12" s="94"/>
      <c r="M12" s="98">
        <f t="shared" si="4"/>
        <v>0</v>
      </c>
      <c r="N12" s="94"/>
      <c r="O12" s="42">
        <f t="shared" si="5"/>
        <v>0</v>
      </c>
      <c r="P12" s="94">
        <v>42</v>
      </c>
      <c r="Q12" s="98">
        <f t="shared" si="6"/>
        <v>2430666</v>
      </c>
      <c r="R12" s="94">
        <v>15</v>
      </c>
      <c r="S12" s="42">
        <f t="shared" si="7"/>
        <v>459195</v>
      </c>
      <c r="T12" s="43">
        <v>2</v>
      </c>
      <c r="U12" s="29">
        <v>16322</v>
      </c>
      <c r="V12" s="46">
        <f t="shared" si="8"/>
        <v>590</v>
      </c>
      <c r="W12" s="29">
        <f t="shared" si="9"/>
        <v>28402826</v>
      </c>
    </row>
    <row r="13" spans="1:23" s="65" customFormat="1" x14ac:dyDescent="0.2">
      <c r="A13" s="60">
        <v>6106</v>
      </c>
      <c r="B13" s="252" t="s">
        <v>490</v>
      </c>
      <c r="C13" s="61" t="s">
        <v>84</v>
      </c>
      <c r="D13" s="93">
        <v>175</v>
      </c>
      <c r="E13" s="98">
        <f t="shared" si="0"/>
        <v>10127775</v>
      </c>
      <c r="F13" s="93">
        <v>200</v>
      </c>
      <c r="G13" s="42">
        <f t="shared" si="1"/>
        <v>6122600</v>
      </c>
      <c r="H13" s="99">
        <v>96</v>
      </c>
      <c r="I13" s="98">
        <f t="shared" si="2"/>
        <v>5555808</v>
      </c>
      <c r="J13" s="99">
        <v>50</v>
      </c>
      <c r="K13" s="42">
        <f t="shared" si="3"/>
        <v>1530650</v>
      </c>
      <c r="L13" s="94"/>
      <c r="M13" s="98">
        <f t="shared" si="4"/>
        <v>0</v>
      </c>
      <c r="N13" s="94"/>
      <c r="O13" s="42">
        <f t="shared" si="5"/>
        <v>0</v>
      </c>
      <c r="P13" s="94">
        <v>45</v>
      </c>
      <c r="Q13" s="98">
        <f t="shared" si="6"/>
        <v>2604285</v>
      </c>
      <c r="R13" s="94">
        <v>12</v>
      </c>
      <c r="S13" s="42">
        <f t="shared" si="7"/>
        <v>367356</v>
      </c>
      <c r="T13" s="43">
        <v>0</v>
      </c>
      <c r="U13" s="29">
        <v>0</v>
      </c>
      <c r="V13" s="46">
        <f t="shared" si="8"/>
        <v>578</v>
      </c>
      <c r="W13" s="29">
        <f t="shared" si="9"/>
        <v>26308474</v>
      </c>
    </row>
    <row r="14" spans="1:23" s="65" customFormat="1" x14ac:dyDescent="0.2">
      <c r="A14" s="60">
        <v>6107</v>
      </c>
      <c r="B14" s="252" t="s">
        <v>485</v>
      </c>
      <c r="C14" s="61" t="s">
        <v>85</v>
      </c>
      <c r="D14" s="93">
        <v>156</v>
      </c>
      <c r="E14" s="98">
        <f t="shared" si="0"/>
        <v>9028188</v>
      </c>
      <c r="F14" s="93">
        <v>133</v>
      </c>
      <c r="G14" s="42">
        <f t="shared" si="1"/>
        <v>4071529</v>
      </c>
      <c r="H14" s="99">
        <v>65</v>
      </c>
      <c r="I14" s="98">
        <f t="shared" si="2"/>
        <v>3761745</v>
      </c>
      <c r="J14" s="99">
        <v>37</v>
      </c>
      <c r="K14" s="42">
        <f t="shared" si="3"/>
        <v>1132681</v>
      </c>
      <c r="L14" s="94"/>
      <c r="M14" s="98">
        <f t="shared" si="4"/>
        <v>0</v>
      </c>
      <c r="N14" s="94"/>
      <c r="O14" s="42">
        <f t="shared" si="5"/>
        <v>0</v>
      </c>
      <c r="P14" s="94">
        <v>7</v>
      </c>
      <c r="Q14" s="98">
        <f t="shared" si="6"/>
        <v>405111</v>
      </c>
      <c r="R14" s="94">
        <v>4</v>
      </c>
      <c r="S14" s="42">
        <f t="shared" si="7"/>
        <v>122452</v>
      </c>
      <c r="T14" s="43">
        <v>0</v>
      </c>
      <c r="U14" s="29">
        <v>0</v>
      </c>
      <c r="V14" s="46">
        <f t="shared" si="8"/>
        <v>402</v>
      </c>
      <c r="W14" s="29">
        <f t="shared" si="9"/>
        <v>18521706</v>
      </c>
    </row>
    <row r="15" spans="1:23" s="65" customFormat="1" x14ac:dyDescent="0.2">
      <c r="A15" s="60">
        <v>6108</v>
      </c>
      <c r="B15" s="252" t="s">
        <v>486</v>
      </c>
      <c r="C15" s="61" t="s">
        <v>86</v>
      </c>
      <c r="D15" s="93">
        <v>126</v>
      </c>
      <c r="E15" s="98">
        <f t="shared" si="0"/>
        <v>7291998</v>
      </c>
      <c r="F15" s="93">
        <v>96</v>
      </c>
      <c r="G15" s="42">
        <f t="shared" si="1"/>
        <v>2938848</v>
      </c>
      <c r="H15" s="99">
        <v>16</v>
      </c>
      <c r="I15" s="98">
        <f t="shared" si="2"/>
        <v>925968</v>
      </c>
      <c r="J15" s="99">
        <v>17</v>
      </c>
      <c r="K15" s="42">
        <f t="shared" si="3"/>
        <v>520421</v>
      </c>
      <c r="L15" s="94"/>
      <c r="M15" s="98">
        <f t="shared" si="4"/>
        <v>0</v>
      </c>
      <c r="N15" s="94"/>
      <c r="O15" s="42">
        <f t="shared" si="5"/>
        <v>0</v>
      </c>
      <c r="P15" s="94">
        <v>23</v>
      </c>
      <c r="Q15" s="98">
        <f t="shared" si="6"/>
        <v>1331079</v>
      </c>
      <c r="R15" s="94">
        <v>6</v>
      </c>
      <c r="S15" s="42">
        <f t="shared" si="7"/>
        <v>183678</v>
      </c>
      <c r="T15" s="43">
        <v>0</v>
      </c>
      <c r="U15" s="29">
        <v>0</v>
      </c>
      <c r="V15" s="46">
        <f t="shared" si="8"/>
        <v>284</v>
      </c>
      <c r="W15" s="29">
        <f t="shared" si="9"/>
        <v>13191992</v>
      </c>
    </row>
    <row r="16" spans="1:23" s="65" customFormat="1" x14ac:dyDescent="0.2">
      <c r="A16" s="60">
        <v>6109</v>
      </c>
      <c r="B16" s="252" t="s">
        <v>505</v>
      </c>
      <c r="C16" s="61" t="s">
        <v>87</v>
      </c>
      <c r="D16" s="93">
        <v>324</v>
      </c>
      <c r="E16" s="98">
        <f t="shared" si="0"/>
        <v>18750852</v>
      </c>
      <c r="F16" s="93">
        <v>243</v>
      </c>
      <c r="G16" s="42">
        <f t="shared" si="1"/>
        <v>7438959</v>
      </c>
      <c r="H16" s="99">
        <v>143</v>
      </c>
      <c r="I16" s="98">
        <f t="shared" si="2"/>
        <v>8275839</v>
      </c>
      <c r="J16" s="99">
        <v>60</v>
      </c>
      <c r="K16" s="42">
        <f t="shared" si="3"/>
        <v>1836780</v>
      </c>
      <c r="L16" s="94"/>
      <c r="M16" s="98">
        <f t="shared" si="4"/>
        <v>0</v>
      </c>
      <c r="N16" s="94"/>
      <c r="O16" s="42">
        <f t="shared" si="5"/>
        <v>0</v>
      </c>
      <c r="P16" s="94">
        <v>33</v>
      </c>
      <c r="Q16" s="98">
        <f t="shared" si="6"/>
        <v>1909809</v>
      </c>
      <c r="R16" s="94">
        <v>8</v>
      </c>
      <c r="S16" s="42">
        <f t="shared" si="7"/>
        <v>244904</v>
      </c>
      <c r="T16" s="43">
        <v>0</v>
      </c>
      <c r="U16" s="29">
        <v>0</v>
      </c>
      <c r="V16" s="46">
        <f t="shared" si="8"/>
        <v>811</v>
      </c>
      <c r="W16" s="29">
        <f t="shared" si="9"/>
        <v>38457143</v>
      </c>
    </row>
    <row r="17" spans="1:23" s="65" customFormat="1" x14ac:dyDescent="0.2">
      <c r="A17" s="60">
        <v>6110</v>
      </c>
      <c r="B17" s="252" t="s">
        <v>512</v>
      </c>
      <c r="C17" s="61" t="s">
        <v>88</v>
      </c>
      <c r="D17" s="93">
        <v>400</v>
      </c>
      <c r="E17" s="98">
        <f t="shared" si="0"/>
        <v>23149200</v>
      </c>
      <c r="F17" s="93">
        <v>406</v>
      </c>
      <c r="G17" s="42">
        <f t="shared" si="1"/>
        <v>12428878</v>
      </c>
      <c r="H17" s="99">
        <v>167</v>
      </c>
      <c r="I17" s="98">
        <f t="shared" si="2"/>
        <v>9664791</v>
      </c>
      <c r="J17" s="99">
        <v>75</v>
      </c>
      <c r="K17" s="42">
        <f t="shared" si="3"/>
        <v>2295975</v>
      </c>
      <c r="L17" s="94"/>
      <c r="M17" s="98">
        <f t="shared" si="4"/>
        <v>0</v>
      </c>
      <c r="N17" s="94"/>
      <c r="O17" s="42">
        <f t="shared" si="5"/>
        <v>0</v>
      </c>
      <c r="P17" s="94">
        <v>21</v>
      </c>
      <c r="Q17" s="98">
        <f t="shared" si="6"/>
        <v>1215333</v>
      </c>
      <c r="R17" s="94">
        <v>4</v>
      </c>
      <c r="S17" s="42">
        <f t="shared" si="7"/>
        <v>122452</v>
      </c>
      <c r="T17" s="43">
        <v>4</v>
      </c>
      <c r="U17" s="29">
        <v>32644</v>
      </c>
      <c r="V17" s="46">
        <f t="shared" si="8"/>
        <v>1077</v>
      </c>
      <c r="W17" s="29">
        <f t="shared" si="9"/>
        <v>48909273</v>
      </c>
    </row>
    <row r="18" spans="1:23" s="65" customFormat="1" x14ac:dyDescent="0.2">
      <c r="A18" s="60">
        <v>6111</v>
      </c>
      <c r="B18" s="252" t="s">
        <v>508</v>
      </c>
      <c r="C18" s="61" t="s">
        <v>89</v>
      </c>
      <c r="D18" s="93">
        <v>244</v>
      </c>
      <c r="E18" s="98">
        <f t="shared" si="0"/>
        <v>14121012</v>
      </c>
      <c r="F18" s="93">
        <v>215</v>
      </c>
      <c r="G18" s="42">
        <f t="shared" si="1"/>
        <v>6581795</v>
      </c>
      <c r="H18" s="99">
        <v>55</v>
      </c>
      <c r="I18" s="98">
        <f t="shared" si="2"/>
        <v>3183015</v>
      </c>
      <c r="J18" s="99">
        <v>25</v>
      </c>
      <c r="K18" s="42">
        <f t="shared" si="3"/>
        <v>765325</v>
      </c>
      <c r="L18" s="94"/>
      <c r="M18" s="98">
        <f t="shared" si="4"/>
        <v>0</v>
      </c>
      <c r="N18" s="94"/>
      <c r="O18" s="42">
        <f t="shared" si="5"/>
        <v>0</v>
      </c>
      <c r="P18" s="99">
        <v>73</v>
      </c>
      <c r="Q18" s="98">
        <f t="shared" si="6"/>
        <v>4224729</v>
      </c>
      <c r="R18" s="99">
        <v>26</v>
      </c>
      <c r="S18" s="42">
        <f t="shared" si="7"/>
        <v>795938</v>
      </c>
      <c r="T18" s="43">
        <v>0</v>
      </c>
      <c r="U18" s="29">
        <v>0</v>
      </c>
      <c r="V18" s="46">
        <f t="shared" si="8"/>
        <v>638</v>
      </c>
      <c r="W18" s="29">
        <f t="shared" si="9"/>
        <v>29671814</v>
      </c>
    </row>
    <row r="19" spans="1:23" s="65" customFormat="1" x14ac:dyDescent="0.2">
      <c r="A19" s="60">
        <v>6112</v>
      </c>
      <c r="B19" s="252" t="s">
        <v>510</v>
      </c>
      <c r="C19" s="61" t="s">
        <v>90</v>
      </c>
      <c r="D19" s="93">
        <v>828</v>
      </c>
      <c r="E19" s="98">
        <f t="shared" si="0"/>
        <v>47918844</v>
      </c>
      <c r="F19" s="93">
        <v>602</v>
      </c>
      <c r="G19" s="42">
        <f t="shared" si="1"/>
        <v>18429026</v>
      </c>
      <c r="H19" s="99">
        <v>162</v>
      </c>
      <c r="I19" s="98">
        <f t="shared" si="2"/>
        <v>9375426</v>
      </c>
      <c r="J19" s="99">
        <v>107</v>
      </c>
      <c r="K19" s="42">
        <f t="shared" si="3"/>
        <v>3275591</v>
      </c>
      <c r="L19" s="94"/>
      <c r="M19" s="98">
        <f t="shared" si="4"/>
        <v>0</v>
      </c>
      <c r="N19" s="94"/>
      <c r="O19" s="42">
        <f t="shared" si="5"/>
        <v>0</v>
      </c>
      <c r="P19" s="94">
        <v>87</v>
      </c>
      <c r="Q19" s="98">
        <f t="shared" si="6"/>
        <v>5034951</v>
      </c>
      <c r="R19" s="94">
        <v>7</v>
      </c>
      <c r="S19" s="42">
        <f t="shared" si="7"/>
        <v>214291</v>
      </c>
      <c r="T19" s="43">
        <v>3</v>
      </c>
      <c r="U19" s="29">
        <v>104376</v>
      </c>
      <c r="V19" s="46">
        <f t="shared" si="8"/>
        <v>1796</v>
      </c>
      <c r="W19" s="29">
        <f t="shared" si="9"/>
        <v>84352505</v>
      </c>
    </row>
    <row r="20" spans="1:23" s="65" customFormat="1" x14ac:dyDescent="0.2">
      <c r="A20" s="60">
        <v>6113</v>
      </c>
      <c r="B20" s="252" t="s">
        <v>511</v>
      </c>
      <c r="C20" s="61" t="s">
        <v>91</v>
      </c>
      <c r="D20" s="93">
        <v>144</v>
      </c>
      <c r="E20" s="98">
        <f t="shared" si="0"/>
        <v>8333712</v>
      </c>
      <c r="F20" s="93">
        <v>148</v>
      </c>
      <c r="G20" s="42">
        <f t="shared" si="1"/>
        <v>4530724</v>
      </c>
      <c r="H20" s="99">
        <v>116</v>
      </c>
      <c r="I20" s="98">
        <f t="shared" si="2"/>
        <v>6713268</v>
      </c>
      <c r="J20" s="99">
        <v>52</v>
      </c>
      <c r="K20" s="42">
        <f t="shared" si="3"/>
        <v>1591876</v>
      </c>
      <c r="L20" s="94"/>
      <c r="M20" s="98">
        <f t="shared" si="4"/>
        <v>0</v>
      </c>
      <c r="N20" s="94"/>
      <c r="O20" s="42">
        <f t="shared" si="5"/>
        <v>0</v>
      </c>
      <c r="P20" s="99">
        <v>55</v>
      </c>
      <c r="Q20" s="98">
        <f t="shared" si="6"/>
        <v>3183015</v>
      </c>
      <c r="R20" s="99">
        <v>15</v>
      </c>
      <c r="S20" s="42">
        <f t="shared" si="7"/>
        <v>459195</v>
      </c>
      <c r="T20" s="43">
        <v>0</v>
      </c>
      <c r="U20" s="29">
        <v>0</v>
      </c>
      <c r="V20" s="46">
        <f t="shared" si="8"/>
        <v>530</v>
      </c>
      <c r="W20" s="29">
        <f t="shared" si="9"/>
        <v>24811790</v>
      </c>
    </row>
    <row r="21" spans="1:23" s="65" customFormat="1" x14ac:dyDescent="0.2">
      <c r="A21" s="60">
        <v>6114</v>
      </c>
      <c r="B21" s="252" t="s">
        <v>507</v>
      </c>
      <c r="C21" s="61" t="s">
        <v>92</v>
      </c>
      <c r="D21" s="93">
        <v>118</v>
      </c>
      <c r="E21" s="98">
        <f t="shared" si="0"/>
        <v>6829014</v>
      </c>
      <c r="F21" s="93">
        <v>104</v>
      </c>
      <c r="G21" s="42">
        <f t="shared" si="1"/>
        <v>3183752</v>
      </c>
      <c r="H21" s="99">
        <v>55</v>
      </c>
      <c r="I21" s="98">
        <f t="shared" si="2"/>
        <v>3183015</v>
      </c>
      <c r="J21" s="99">
        <v>31</v>
      </c>
      <c r="K21" s="42">
        <f t="shared" si="3"/>
        <v>949003</v>
      </c>
      <c r="L21" s="94"/>
      <c r="M21" s="98">
        <f t="shared" si="4"/>
        <v>0</v>
      </c>
      <c r="N21" s="94"/>
      <c r="O21" s="42">
        <f t="shared" si="5"/>
        <v>0</v>
      </c>
      <c r="P21" s="94"/>
      <c r="Q21" s="98">
        <f t="shared" si="6"/>
        <v>0</v>
      </c>
      <c r="R21" s="94"/>
      <c r="S21" s="42">
        <f t="shared" si="7"/>
        <v>0</v>
      </c>
      <c r="T21" s="43">
        <v>0</v>
      </c>
      <c r="U21" s="29">
        <v>0</v>
      </c>
      <c r="V21" s="46">
        <f t="shared" si="8"/>
        <v>308</v>
      </c>
      <c r="W21" s="29">
        <f t="shared" si="9"/>
        <v>14144784</v>
      </c>
    </row>
    <row r="22" spans="1:23" s="65" customFormat="1" x14ac:dyDescent="0.2">
      <c r="A22" s="60">
        <v>6115</v>
      </c>
      <c r="B22" s="252" t="s">
        <v>498</v>
      </c>
      <c r="C22" s="61" t="s">
        <v>93</v>
      </c>
      <c r="D22" s="93">
        <v>149</v>
      </c>
      <c r="E22" s="98">
        <f t="shared" si="0"/>
        <v>8623077</v>
      </c>
      <c r="F22" s="93">
        <v>148</v>
      </c>
      <c r="G22" s="42">
        <f t="shared" si="1"/>
        <v>4530724</v>
      </c>
      <c r="H22" s="99">
        <v>63</v>
      </c>
      <c r="I22" s="98">
        <f t="shared" si="2"/>
        <v>3645999</v>
      </c>
      <c r="J22" s="99">
        <v>33</v>
      </c>
      <c r="K22" s="42">
        <f t="shared" si="3"/>
        <v>1010229</v>
      </c>
      <c r="L22" s="94"/>
      <c r="M22" s="98">
        <f t="shared" si="4"/>
        <v>0</v>
      </c>
      <c r="N22" s="94"/>
      <c r="O22" s="42">
        <f t="shared" si="5"/>
        <v>0</v>
      </c>
      <c r="P22" s="99">
        <v>25</v>
      </c>
      <c r="Q22" s="98">
        <f t="shared" si="6"/>
        <v>1446825</v>
      </c>
      <c r="R22" s="99">
        <v>9</v>
      </c>
      <c r="S22" s="42">
        <f t="shared" si="7"/>
        <v>275517</v>
      </c>
      <c r="T22" s="43">
        <v>2</v>
      </c>
      <c r="U22" s="29">
        <v>70842</v>
      </c>
      <c r="V22" s="46">
        <f t="shared" si="8"/>
        <v>429</v>
      </c>
      <c r="W22" s="29">
        <f t="shared" si="9"/>
        <v>19603213</v>
      </c>
    </row>
    <row r="23" spans="1:23" s="65" customFormat="1" x14ac:dyDescent="0.2">
      <c r="A23" s="60">
        <v>6116</v>
      </c>
      <c r="B23" s="252" t="s">
        <v>489</v>
      </c>
      <c r="C23" s="61" t="s">
        <v>94</v>
      </c>
      <c r="D23" s="93">
        <v>70</v>
      </c>
      <c r="E23" s="98">
        <f t="shared" si="0"/>
        <v>4051110</v>
      </c>
      <c r="F23" s="93">
        <v>70</v>
      </c>
      <c r="G23" s="42">
        <f t="shared" si="1"/>
        <v>2142910</v>
      </c>
      <c r="H23" s="147"/>
      <c r="I23" s="98">
        <f t="shared" si="2"/>
        <v>0</v>
      </c>
      <c r="J23" s="147"/>
      <c r="K23" s="42">
        <f t="shared" si="3"/>
        <v>0</v>
      </c>
      <c r="L23" s="94"/>
      <c r="M23" s="98">
        <f t="shared" si="4"/>
        <v>0</v>
      </c>
      <c r="N23" s="94"/>
      <c r="O23" s="42">
        <f t="shared" si="5"/>
        <v>0</v>
      </c>
      <c r="P23" s="94">
        <v>12</v>
      </c>
      <c r="Q23" s="98">
        <f t="shared" si="6"/>
        <v>694476</v>
      </c>
      <c r="R23" s="94">
        <v>3</v>
      </c>
      <c r="S23" s="42">
        <f t="shared" si="7"/>
        <v>91839</v>
      </c>
      <c r="T23" s="43">
        <v>0</v>
      </c>
      <c r="U23" s="29">
        <v>0</v>
      </c>
      <c r="V23" s="46">
        <f t="shared" si="8"/>
        <v>155</v>
      </c>
      <c r="W23" s="29">
        <f t="shared" si="9"/>
        <v>6980335</v>
      </c>
    </row>
    <row r="24" spans="1:23" s="65" customFormat="1" x14ac:dyDescent="0.2">
      <c r="A24" s="60">
        <v>6117</v>
      </c>
      <c r="B24" s="252" t="s">
        <v>509</v>
      </c>
      <c r="C24" s="61" t="s">
        <v>95</v>
      </c>
      <c r="D24" s="93">
        <v>161</v>
      </c>
      <c r="E24" s="98">
        <f t="shared" si="0"/>
        <v>9317553</v>
      </c>
      <c r="F24" s="93">
        <v>129</v>
      </c>
      <c r="G24" s="42">
        <f t="shared" si="1"/>
        <v>3949077</v>
      </c>
      <c r="H24" s="99">
        <v>68</v>
      </c>
      <c r="I24" s="98">
        <f t="shared" si="2"/>
        <v>3935364</v>
      </c>
      <c r="J24" s="99">
        <v>11</v>
      </c>
      <c r="K24" s="42">
        <f t="shared" si="3"/>
        <v>336743</v>
      </c>
      <c r="L24" s="94"/>
      <c r="M24" s="98">
        <f t="shared" si="4"/>
        <v>0</v>
      </c>
      <c r="N24" s="94"/>
      <c r="O24" s="42">
        <f t="shared" si="5"/>
        <v>0</v>
      </c>
      <c r="P24" s="94"/>
      <c r="Q24" s="98">
        <f t="shared" si="6"/>
        <v>0</v>
      </c>
      <c r="R24" s="94"/>
      <c r="S24" s="42">
        <f t="shared" si="7"/>
        <v>0</v>
      </c>
      <c r="T24" s="43">
        <v>0</v>
      </c>
      <c r="U24" s="29">
        <v>0</v>
      </c>
      <c r="V24" s="46">
        <f t="shared" si="8"/>
        <v>369</v>
      </c>
      <c r="W24" s="29">
        <f t="shared" si="9"/>
        <v>17538737</v>
      </c>
    </row>
    <row r="25" spans="1:23" s="65" customFormat="1" x14ac:dyDescent="0.2">
      <c r="A25" s="60">
        <v>6201</v>
      </c>
      <c r="B25" s="252" t="s">
        <v>513</v>
      </c>
      <c r="C25" s="61" t="s">
        <v>96</v>
      </c>
      <c r="D25" s="93">
        <v>581</v>
      </c>
      <c r="E25" s="98">
        <f t="shared" si="0"/>
        <v>33624213</v>
      </c>
      <c r="F25" s="93">
        <v>491</v>
      </c>
      <c r="G25" s="42">
        <f t="shared" si="1"/>
        <v>15030983</v>
      </c>
      <c r="H25" s="99">
        <v>179</v>
      </c>
      <c r="I25" s="98">
        <f t="shared" si="2"/>
        <v>10359267</v>
      </c>
      <c r="J25" s="99">
        <v>166</v>
      </c>
      <c r="K25" s="42">
        <f t="shared" si="3"/>
        <v>5081758</v>
      </c>
      <c r="L25" s="94"/>
      <c r="M25" s="98">
        <f t="shared" si="4"/>
        <v>0</v>
      </c>
      <c r="N25" s="94"/>
      <c r="O25" s="42">
        <f t="shared" si="5"/>
        <v>0</v>
      </c>
      <c r="P25" s="94">
        <v>33</v>
      </c>
      <c r="Q25" s="98">
        <f t="shared" si="6"/>
        <v>1909809</v>
      </c>
      <c r="R25" s="94">
        <v>0</v>
      </c>
      <c r="S25" s="42">
        <f t="shared" si="7"/>
        <v>0</v>
      </c>
      <c r="T25" s="43">
        <v>0</v>
      </c>
      <c r="U25" s="29">
        <v>0</v>
      </c>
      <c r="V25" s="46">
        <f t="shared" si="8"/>
        <v>1450</v>
      </c>
      <c r="W25" s="29">
        <f t="shared" si="9"/>
        <v>66006030</v>
      </c>
    </row>
    <row r="26" spans="1:23" s="65" customFormat="1" x14ac:dyDescent="0.2">
      <c r="A26" s="60">
        <v>6202</v>
      </c>
      <c r="B26" s="252" t="s">
        <v>515</v>
      </c>
      <c r="C26" s="61" t="s">
        <v>97</v>
      </c>
      <c r="D26" s="93">
        <v>494</v>
      </c>
      <c r="E26" s="98">
        <f t="shared" si="0"/>
        <v>28589262</v>
      </c>
      <c r="F26" s="93">
        <v>367</v>
      </c>
      <c r="G26" s="42">
        <f t="shared" si="1"/>
        <v>11234971</v>
      </c>
      <c r="H26" s="99">
        <v>50</v>
      </c>
      <c r="I26" s="98">
        <f t="shared" si="2"/>
        <v>2893650</v>
      </c>
      <c r="J26" s="99">
        <v>24</v>
      </c>
      <c r="K26" s="42">
        <f t="shared" si="3"/>
        <v>734712</v>
      </c>
      <c r="L26" s="94"/>
      <c r="M26" s="98">
        <f t="shared" si="4"/>
        <v>0</v>
      </c>
      <c r="N26" s="94"/>
      <c r="O26" s="42">
        <f t="shared" si="5"/>
        <v>0</v>
      </c>
      <c r="P26" s="94"/>
      <c r="Q26" s="98">
        <f t="shared" si="6"/>
        <v>0</v>
      </c>
      <c r="R26" s="94"/>
      <c r="S26" s="42">
        <f t="shared" si="7"/>
        <v>0</v>
      </c>
      <c r="T26" s="105">
        <v>1</v>
      </c>
      <c r="U26" s="29">
        <v>34792</v>
      </c>
      <c r="V26" s="46">
        <f t="shared" si="8"/>
        <v>936</v>
      </c>
      <c r="W26" s="29">
        <f t="shared" si="9"/>
        <v>43487387</v>
      </c>
    </row>
    <row r="27" spans="1:23" s="65" customFormat="1" x14ac:dyDescent="0.2">
      <c r="A27" s="60">
        <v>6203</v>
      </c>
      <c r="B27" s="252" t="s">
        <v>517</v>
      </c>
      <c r="C27" s="61" t="s">
        <v>98</v>
      </c>
      <c r="D27" s="93">
        <v>162</v>
      </c>
      <c r="E27" s="98">
        <f t="shared" si="0"/>
        <v>9375426</v>
      </c>
      <c r="F27" s="93">
        <v>142</v>
      </c>
      <c r="G27" s="42">
        <f t="shared" si="1"/>
        <v>4347046</v>
      </c>
      <c r="H27" s="99">
        <v>40</v>
      </c>
      <c r="I27" s="98">
        <f t="shared" si="2"/>
        <v>2314920</v>
      </c>
      <c r="J27" s="99">
        <v>14</v>
      </c>
      <c r="K27" s="42">
        <f t="shared" si="3"/>
        <v>428582</v>
      </c>
      <c r="L27" s="94"/>
      <c r="M27" s="98">
        <f t="shared" si="4"/>
        <v>0</v>
      </c>
      <c r="N27" s="94"/>
      <c r="O27" s="42">
        <f t="shared" si="5"/>
        <v>0</v>
      </c>
      <c r="P27" s="94"/>
      <c r="Q27" s="98">
        <f t="shared" si="6"/>
        <v>0</v>
      </c>
      <c r="R27" s="94"/>
      <c r="S27" s="42">
        <f t="shared" si="7"/>
        <v>0</v>
      </c>
      <c r="T27" s="43">
        <v>0</v>
      </c>
      <c r="U27" s="29">
        <v>0</v>
      </c>
      <c r="V27" s="46">
        <f t="shared" si="8"/>
        <v>358</v>
      </c>
      <c r="W27" s="29">
        <f t="shared" si="9"/>
        <v>16465974</v>
      </c>
    </row>
    <row r="28" spans="1:23" s="65" customFormat="1" x14ac:dyDescent="0.2">
      <c r="A28" s="60">
        <v>6204</v>
      </c>
      <c r="B28" s="252" t="s">
        <v>520</v>
      </c>
      <c r="C28" s="61" t="s">
        <v>99</v>
      </c>
      <c r="D28" s="93">
        <v>97</v>
      </c>
      <c r="E28" s="98">
        <f t="shared" si="0"/>
        <v>5613681</v>
      </c>
      <c r="F28" s="93">
        <v>103</v>
      </c>
      <c r="G28" s="42">
        <f t="shared" si="1"/>
        <v>3153139</v>
      </c>
      <c r="H28" s="99">
        <v>48</v>
      </c>
      <c r="I28" s="98">
        <f t="shared" si="2"/>
        <v>2777904</v>
      </c>
      <c r="J28" s="99">
        <v>19</v>
      </c>
      <c r="K28" s="42">
        <f t="shared" si="3"/>
        <v>581647</v>
      </c>
      <c r="L28" s="94"/>
      <c r="M28" s="98">
        <f t="shared" si="4"/>
        <v>0</v>
      </c>
      <c r="N28" s="94"/>
      <c r="O28" s="42">
        <f t="shared" si="5"/>
        <v>0</v>
      </c>
      <c r="P28" s="94">
        <v>13</v>
      </c>
      <c r="Q28" s="98">
        <f t="shared" si="6"/>
        <v>752349</v>
      </c>
      <c r="R28" s="94">
        <v>5</v>
      </c>
      <c r="S28" s="42">
        <f t="shared" si="7"/>
        <v>153065</v>
      </c>
      <c r="T28" s="43">
        <v>0</v>
      </c>
      <c r="U28" s="29">
        <v>0</v>
      </c>
      <c r="V28" s="46">
        <f t="shared" si="8"/>
        <v>285</v>
      </c>
      <c r="W28" s="29">
        <f t="shared" si="9"/>
        <v>13031785</v>
      </c>
    </row>
    <row r="29" spans="1:23" s="65" customFormat="1" x14ac:dyDescent="0.2">
      <c r="A29" s="60">
        <v>6205</v>
      </c>
      <c r="B29" s="252" t="s">
        <v>522</v>
      </c>
      <c r="C29" s="61" t="s">
        <v>100</v>
      </c>
      <c r="D29" s="93">
        <v>396</v>
      </c>
      <c r="E29" s="98">
        <f t="shared" si="0"/>
        <v>22917708</v>
      </c>
      <c r="F29" s="93">
        <v>398</v>
      </c>
      <c r="G29" s="42">
        <f t="shared" si="1"/>
        <v>12183974</v>
      </c>
      <c r="H29" s="99">
        <v>204</v>
      </c>
      <c r="I29" s="98">
        <f t="shared" si="2"/>
        <v>11806092</v>
      </c>
      <c r="J29" s="99">
        <v>94</v>
      </c>
      <c r="K29" s="42">
        <f t="shared" si="3"/>
        <v>2877622</v>
      </c>
      <c r="L29" s="94"/>
      <c r="M29" s="98">
        <f t="shared" si="4"/>
        <v>0</v>
      </c>
      <c r="N29" s="94"/>
      <c r="O29" s="42">
        <f t="shared" si="5"/>
        <v>0</v>
      </c>
      <c r="P29" s="94">
        <v>59</v>
      </c>
      <c r="Q29" s="98">
        <f t="shared" si="6"/>
        <v>3414507</v>
      </c>
      <c r="R29" s="94">
        <v>12</v>
      </c>
      <c r="S29" s="42">
        <f t="shared" si="7"/>
        <v>367356</v>
      </c>
      <c r="T29" s="43">
        <v>0</v>
      </c>
      <c r="U29" s="29">
        <v>0</v>
      </c>
      <c r="V29" s="46">
        <f t="shared" si="8"/>
        <v>1163</v>
      </c>
      <c r="W29" s="29">
        <f t="shared" si="9"/>
        <v>53567259</v>
      </c>
    </row>
    <row r="30" spans="1:23" s="65" customFormat="1" x14ac:dyDescent="0.2">
      <c r="A30" s="60">
        <v>6206</v>
      </c>
      <c r="B30" s="252" t="s">
        <v>516</v>
      </c>
      <c r="C30" s="61" t="s">
        <v>101</v>
      </c>
      <c r="D30" s="93">
        <v>130</v>
      </c>
      <c r="E30" s="98">
        <f t="shared" si="0"/>
        <v>7523490</v>
      </c>
      <c r="F30" s="93">
        <v>78</v>
      </c>
      <c r="G30" s="42">
        <f t="shared" si="1"/>
        <v>2387814</v>
      </c>
      <c r="H30" s="99">
        <v>18</v>
      </c>
      <c r="I30" s="98">
        <f t="shared" si="2"/>
        <v>1041714</v>
      </c>
      <c r="J30" s="99">
        <v>10</v>
      </c>
      <c r="K30" s="42">
        <f t="shared" si="3"/>
        <v>306130</v>
      </c>
      <c r="L30" s="94"/>
      <c r="M30" s="98">
        <f t="shared" si="4"/>
        <v>0</v>
      </c>
      <c r="N30" s="94"/>
      <c r="O30" s="42">
        <f t="shared" si="5"/>
        <v>0</v>
      </c>
      <c r="P30" s="94"/>
      <c r="Q30" s="98">
        <f t="shared" si="6"/>
        <v>0</v>
      </c>
      <c r="R30" s="94"/>
      <c r="S30" s="42">
        <f t="shared" si="7"/>
        <v>0</v>
      </c>
      <c r="T30" s="43">
        <v>0</v>
      </c>
      <c r="U30" s="29">
        <v>0</v>
      </c>
      <c r="V30" s="46">
        <f t="shared" si="8"/>
        <v>236</v>
      </c>
      <c r="W30" s="29">
        <f t="shared" si="9"/>
        <v>11259148</v>
      </c>
    </row>
    <row r="31" spans="1:23" s="65" customFormat="1" x14ac:dyDescent="0.2">
      <c r="A31" s="60">
        <v>6207</v>
      </c>
      <c r="B31" s="252" t="s">
        <v>518</v>
      </c>
      <c r="C31" s="61" t="s">
        <v>102</v>
      </c>
      <c r="D31" s="93">
        <v>115</v>
      </c>
      <c r="E31" s="98">
        <f t="shared" si="0"/>
        <v>6655395</v>
      </c>
      <c r="F31" s="93">
        <v>112</v>
      </c>
      <c r="G31" s="42">
        <f t="shared" si="1"/>
        <v>3428656</v>
      </c>
      <c r="H31" s="99">
        <v>60</v>
      </c>
      <c r="I31" s="98">
        <f t="shared" si="2"/>
        <v>3472380</v>
      </c>
      <c r="J31" s="99">
        <v>21</v>
      </c>
      <c r="K31" s="42">
        <f t="shared" si="3"/>
        <v>642873</v>
      </c>
      <c r="L31" s="94"/>
      <c r="M31" s="98">
        <f t="shared" si="4"/>
        <v>0</v>
      </c>
      <c r="N31" s="94"/>
      <c r="O31" s="42">
        <f t="shared" si="5"/>
        <v>0</v>
      </c>
      <c r="P31" s="94">
        <v>10</v>
      </c>
      <c r="Q31" s="98">
        <f t="shared" si="6"/>
        <v>578730</v>
      </c>
      <c r="R31" s="94">
        <v>4</v>
      </c>
      <c r="S31" s="42">
        <f t="shared" si="7"/>
        <v>122452</v>
      </c>
      <c r="T31" s="43">
        <v>0</v>
      </c>
      <c r="U31" s="29">
        <v>0</v>
      </c>
      <c r="V31" s="46">
        <f t="shared" si="8"/>
        <v>322</v>
      </c>
      <c r="W31" s="29">
        <f t="shared" si="9"/>
        <v>14900486</v>
      </c>
    </row>
    <row r="32" spans="1:23" s="65" customFormat="1" x14ac:dyDescent="0.2">
      <c r="A32" s="60">
        <v>6208</v>
      </c>
      <c r="B32" s="252" t="s">
        <v>519</v>
      </c>
      <c r="C32" s="61" t="s">
        <v>103</v>
      </c>
      <c r="D32" s="93">
        <v>150</v>
      </c>
      <c r="E32" s="98">
        <f t="shared" si="0"/>
        <v>8680950</v>
      </c>
      <c r="F32" s="93">
        <v>127</v>
      </c>
      <c r="G32" s="42">
        <f t="shared" si="1"/>
        <v>3887851</v>
      </c>
      <c r="H32" s="99">
        <v>71</v>
      </c>
      <c r="I32" s="98">
        <f t="shared" si="2"/>
        <v>4108983</v>
      </c>
      <c r="J32" s="99">
        <v>28</v>
      </c>
      <c r="K32" s="42">
        <f t="shared" si="3"/>
        <v>857164</v>
      </c>
      <c r="L32" s="94"/>
      <c r="M32" s="98">
        <f t="shared" si="4"/>
        <v>0</v>
      </c>
      <c r="N32" s="94"/>
      <c r="O32" s="42">
        <f t="shared" si="5"/>
        <v>0</v>
      </c>
      <c r="P32" s="94">
        <v>33</v>
      </c>
      <c r="Q32" s="98">
        <f t="shared" si="6"/>
        <v>1909809</v>
      </c>
      <c r="R32" s="94">
        <v>8</v>
      </c>
      <c r="S32" s="42">
        <f t="shared" si="7"/>
        <v>244904</v>
      </c>
      <c r="T32" s="43">
        <v>0</v>
      </c>
      <c r="U32" s="29">
        <v>0</v>
      </c>
      <c r="V32" s="46">
        <f t="shared" si="8"/>
        <v>417</v>
      </c>
      <c r="W32" s="29">
        <f t="shared" si="9"/>
        <v>19689661</v>
      </c>
    </row>
    <row r="33" spans="1:23" s="65" customFormat="1" x14ac:dyDescent="0.2">
      <c r="A33" s="60">
        <v>6209</v>
      </c>
      <c r="B33" s="252" t="s">
        <v>514</v>
      </c>
      <c r="C33" s="61" t="s">
        <v>104</v>
      </c>
      <c r="D33" s="93">
        <v>212</v>
      </c>
      <c r="E33" s="98">
        <f t="shared" si="0"/>
        <v>12269076</v>
      </c>
      <c r="F33" s="93">
        <v>185</v>
      </c>
      <c r="G33" s="42">
        <f t="shared" si="1"/>
        <v>5663405</v>
      </c>
      <c r="H33" s="99">
        <v>64</v>
      </c>
      <c r="I33" s="98">
        <f t="shared" si="2"/>
        <v>3703872</v>
      </c>
      <c r="J33" s="99">
        <v>9</v>
      </c>
      <c r="K33" s="42">
        <f t="shared" si="3"/>
        <v>275517</v>
      </c>
      <c r="L33" s="94"/>
      <c r="M33" s="98">
        <f t="shared" si="4"/>
        <v>0</v>
      </c>
      <c r="N33" s="94"/>
      <c r="O33" s="42">
        <f t="shared" si="5"/>
        <v>0</v>
      </c>
      <c r="P33" s="94">
        <v>25</v>
      </c>
      <c r="Q33" s="98">
        <f t="shared" si="6"/>
        <v>1446825</v>
      </c>
      <c r="R33" s="94">
        <v>7</v>
      </c>
      <c r="S33" s="42">
        <f t="shared" si="7"/>
        <v>214291</v>
      </c>
      <c r="T33" s="43">
        <v>0</v>
      </c>
      <c r="U33" s="29">
        <v>0</v>
      </c>
      <c r="V33" s="46">
        <f t="shared" si="8"/>
        <v>502</v>
      </c>
      <c r="W33" s="29">
        <f t="shared" si="9"/>
        <v>23572986</v>
      </c>
    </row>
    <row r="34" spans="1:23" s="65" customFormat="1" x14ac:dyDescent="0.2">
      <c r="A34" s="60">
        <v>6214</v>
      </c>
      <c r="B34" s="252" t="s">
        <v>521</v>
      </c>
      <c r="C34" s="61" t="s">
        <v>105</v>
      </c>
      <c r="D34" s="93">
        <v>35</v>
      </c>
      <c r="E34" s="98">
        <f t="shared" si="0"/>
        <v>2025555</v>
      </c>
      <c r="F34" s="93">
        <v>27</v>
      </c>
      <c r="G34" s="42">
        <f t="shared" si="1"/>
        <v>826551</v>
      </c>
      <c r="H34" s="99">
        <v>30</v>
      </c>
      <c r="I34" s="98">
        <f t="shared" si="2"/>
        <v>1736190</v>
      </c>
      <c r="J34" s="99">
        <v>11</v>
      </c>
      <c r="K34" s="42">
        <f t="shared" si="3"/>
        <v>336743</v>
      </c>
      <c r="L34" s="94"/>
      <c r="M34" s="98">
        <f t="shared" si="4"/>
        <v>0</v>
      </c>
      <c r="N34" s="94"/>
      <c r="O34" s="42">
        <f t="shared" si="5"/>
        <v>0</v>
      </c>
      <c r="P34" s="94"/>
      <c r="Q34" s="98">
        <f t="shared" si="6"/>
        <v>0</v>
      </c>
      <c r="R34" s="94"/>
      <c r="S34" s="42">
        <f t="shared" si="7"/>
        <v>0</v>
      </c>
      <c r="T34" s="43">
        <v>0</v>
      </c>
      <c r="U34" s="29">
        <v>0</v>
      </c>
      <c r="V34" s="46">
        <f t="shared" si="8"/>
        <v>103</v>
      </c>
      <c r="W34" s="29">
        <f t="shared" si="9"/>
        <v>4925039</v>
      </c>
    </row>
    <row r="35" spans="1:23" s="65" customFormat="1" x14ac:dyDescent="0.2">
      <c r="A35" s="60">
        <v>6301</v>
      </c>
      <c r="B35" s="252" t="s">
        <v>499</v>
      </c>
      <c r="C35" s="61" t="s">
        <v>106</v>
      </c>
      <c r="D35" s="93">
        <v>245</v>
      </c>
      <c r="E35" s="98">
        <f t="shared" si="0"/>
        <v>14178885</v>
      </c>
      <c r="F35" s="93">
        <v>169</v>
      </c>
      <c r="G35" s="42">
        <f t="shared" si="1"/>
        <v>5173597</v>
      </c>
      <c r="H35" s="99">
        <v>30</v>
      </c>
      <c r="I35" s="98">
        <f t="shared" si="2"/>
        <v>1736190</v>
      </c>
      <c r="J35" s="99">
        <v>6</v>
      </c>
      <c r="K35" s="42">
        <f t="shared" si="3"/>
        <v>183678</v>
      </c>
      <c r="L35" s="94"/>
      <c r="M35" s="98">
        <f t="shared" si="4"/>
        <v>0</v>
      </c>
      <c r="N35" s="94"/>
      <c r="O35" s="42">
        <f t="shared" si="5"/>
        <v>0</v>
      </c>
      <c r="P35" s="94">
        <v>14</v>
      </c>
      <c r="Q35" s="98">
        <f t="shared" si="6"/>
        <v>810222</v>
      </c>
      <c r="R35" s="94">
        <v>4</v>
      </c>
      <c r="S35" s="42">
        <f t="shared" si="7"/>
        <v>122452</v>
      </c>
      <c r="T35" s="43">
        <v>2</v>
      </c>
      <c r="U35" s="29">
        <v>70842</v>
      </c>
      <c r="V35" s="46">
        <f t="shared" si="8"/>
        <v>470</v>
      </c>
      <c r="W35" s="29">
        <f t="shared" si="9"/>
        <v>22275866</v>
      </c>
    </row>
    <row r="36" spans="1:23" s="65" customFormat="1" x14ac:dyDescent="0.2">
      <c r="A36" s="60">
        <v>6302</v>
      </c>
      <c r="B36" s="252" t="s">
        <v>501</v>
      </c>
      <c r="C36" s="61" t="s">
        <v>107</v>
      </c>
      <c r="D36" s="93">
        <v>115</v>
      </c>
      <c r="E36" s="98">
        <f t="shared" si="0"/>
        <v>6655395</v>
      </c>
      <c r="F36" s="93">
        <v>95</v>
      </c>
      <c r="G36" s="42">
        <f t="shared" si="1"/>
        <v>2908235</v>
      </c>
      <c r="H36" s="99">
        <v>58</v>
      </c>
      <c r="I36" s="98">
        <f t="shared" si="2"/>
        <v>3356634</v>
      </c>
      <c r="J36" s="99">
        <v>11</v>
      </c>
      <c r="K36" s="42">
        <f t="shared" si="3"/>
        <v>336743</v>
      </c>
      <c r="L36" s="94"/>
      <c r="M36" s="98">
        <f t="shared" si="4"/>
        <v>0</v>
      </c>
      <c r="N36" s="94"/>
      <c r="O36" s="42">
        <f t="shared" si="5"/>
        <v>0</v>
      </c>
      <c r="P36" s="94"/>
      <c r="Q36" s="98">
        <f t="shared" si="6"/>
        <v>0</v>
      </c>
      <c r="R36" s="94"/>
      <c r="S36" s="42">
        <f t="shared" si="7"/>
        <v>0</v>
      </c>
      <c r="T36" s="43">
        <v>0</v>
      </c>
      <c r="U36" s="29">
        <v>0</v>
      </c>
      <c r="V36" s="46">
        <f t="shared" si="8"/>
        <v>279</v>
      </c>
      <c r="W36" s="29">
        <f t="shared" si="9"/>
        <v>13257007</v>
      </c>
    </row>
    <row r="37" spans="1:23" s="65" customFormat="1" x14ac:dyDescent="0.2">
      <c r="A37" s="60">
        <v>6303</v>
      </c>
      <c r="B37" s="252" t="s">
        <v>500</v>
      </c>
      <c r="C37" s="61" t="s">
        <v>108</v>
      </c>
      <c r="D37" s="93">
        <v>87</v>
      </c>
      <c r="E37" s="98">
        <f t="shared" si="0"/>
        <v>5034951</v>
      </c>
      <c r="F37" s="93">
        <v>94</v>
      </c>
      <c r="G37" s="42">
        <f t="shared" si="1"/>
        <v>2877622</v>
      </c>
      <c r="H37" s="99">
        <v>35</v>
      </c>
      <c r="I37" s="98">
        <f t="shared" si="2"/>
        <v>2025555</v>
      </c>
      <c r="J37" s="99">
        <v>2</v>
      </c>
      <c r="K37" s="42">
        <f t="shared" si="3"/>
        <v>61226</v>
      </c>
      <c r="L37" s="94"/>
      <c r="M37" s="98">
        <f t="shared" si="4"/>
        <v>0</v>
      </c>
      <c r="N37" s="94"/>
      <c r="O37" s="42">
        <f t="shared" si="5"/>
        <v>0</v>
      </c>
      <c r="P37" s="94"/>
      <c r="Q37" s="98">
        <f t="shared" si="6"/>
        <v>0</v>
      </c>
      <c r="R37" s="94"/>
      <c r="S37" s="42">
        <f t="shared" si="7"/>
        <v>0</v>
      </c>
      <c r="T37" s="43">
        <v>0</v>
      </c>
      <c r="U37" s="29">
        <v>0</v>
      </c>
      <c r="V37" s="46">
        <f t="shared" si="8"/>
        <v>218</v>
      </c>
      <c r="W37" s="29">
        <f t="shared" si="9"/>
        <v>9999354</v>
      </c>
    </row>
    <row r="38" spans="1:23" s="65" customFormat="1" x14ac:dyDescent="0.2">
      <c r="A38" s="60">
        <v>6304</v>
      </c>
      <c r="B38" s="252" t="s">
        <v>487</v>
      </c>
      <c r="C38" s="61" t="s">
        <v>109</v>
      </c>
      <c r="D38" s="93">
        <v>45</v>
      </c>
      <c r="E38" s="98">
        <f t="shared" si="0"/>
        <v>2604285</v>
      </c>
      <c r="F38" s="93">
        <v>26</v>
      </c>
      <c r="G38" s="42">
        <f t="shared" si="1"/>
        <v>795938</v>
      </c>
      <c r="H38" s="99">
        <v>38</v>
      </c>
      <c r="I38" s="98">
        <f t="shared" si="2"/>
        <v>2199174</v>
      </c>
      <c r="J38" s="99">
        <v>3</v>
      </c>
      <c r="K38" s="42">
        <f t="shared" si="3"/>
        <v>91839</v>
      </c>
      <c r="L38" s="94"/>
      <c r="M38" s="98">
        <f t="shared" si="4"/>
        <v>0</v>
      </c>
      <c r="N38" s="94"/>
      <c r="O38" s="42">
        <f t="shared" si="5"/>
        <v>0</v>
      </c>
      <c r="P38" s="94">
        <v>6</v>
      </c>
      <c r="Q38" s="98">
        <f t="shared" si="6"/>
        <v>347238</v>
      </c>
      <c r="R38" s="94">
        <v>2</v>
      </c>
      <c r="S38" s="42">
        <f t="shared" si="7"/>
        <v>61226</v>
      </c>
      <c r="T38" s="43">
        <v>0</v>
      </c>
      <c r="U38" s="29">
        <v>0</v>
      </c>
      <c r="V38" s="46">
        <f t="shared" si="8"/>
        <v>120</v>
      </c>
      <c r="W38" s="29">
        <f t="shared" si="9"/>
        <v>6099700</v>
      </c>
    </row>
    <row r="39" spans="1:23" s="65" customFormat="1" x14ac:dyDescent="0.2">
      <c r="A39" s="60">
        <v>6305</v>
      </c>
      <c r="B39" s="252" t="s">
        <v>494</v>
      </c>
      <c r="C39" s="61" t="s">
        <v>110</v>
      </c>
      <c r="D39" s="93">
        <v>164</v>
      </c>
      <c r="E39" s="98">
        <f t="shared" si="0"/>
        <v>9491172</v>
      </c>
      <c r="F39" s="93">
        <v>86</v>
      </c>
      <c r="G39" s="42">
        <f t="shared" si="1"/>
        <v>2632718</v>
      </c>
      <c r="H39" s="99">
        <v>21</v>
      </c>
      <c r="I39" s="98">
        <f t="shared" si="2"/>
        <v>1215333</v>
      </c>
      <c r="J39" s="99">
        <v>9</v>
      </c>
      <c r="K39" s="42">
        <f t="shared" si="3"/>
        <v>275517</v>
      </c>
      <c r="L39" s="94"/>
      <c r="M39" s="98">
        <f t="shared" si="4"/>
        <v>0</v>
      </c>
      <c r="N39" s="94"/>
      <c r="O39" s="42">
        <f t="shared" si="5"/>
        <v>0</v>
      </c>
      <c r="P39" s="94">
        <v>9</v>
      </c>
      <c r="Q39" s="98">
        <f t="shared" si="6"/>
        <v>520857</v>
      </c>
      <c r="R39" s="94">
        <v>2</v>
      </c>
      <c r="S39" s="42">
        <f t="shared" si="7"/>
        <v>61226</v>
      </c>
      <c r="T39" s="43">
        <v>0</v>
      </c>
      <c r="U39" s="29">
        <v>0</v>
      </c>
      <c r="V39" s="46">
        <f t="shared" si="8"/>
        <v>291</v>
      </c>
      <c r="W39" s="29">
        <f t="shared" si="9"/>
        <v>14196823</v>
      </c>
    </row>
    <row r="40" spans="1:23" s="65" customFormat="1" ht="13.5" thickBot="1" x14ac:dyDescent="0.25">
      <c r="A40" s="62">
        <v>6306</v>
      </c>
      <c r="B40" s="253" t="s">
        <v>502</v>
      </c>
      <c r="C40" s="133" t="s">
        <v>111</v>
      </c>
      <c r="D40" s="93">
        <v>87</v>
      </c>
      <c r="E40" s="98">
        <f t="shared" si="0"/>
        <v>5034951</v>
      </c>
      <c r="F40" s="93">
        <v>87</v>
      </c>
      <c r="G40" s="42">
        <f t="shared" si="1"/>
        <v>2663331</v>
      </c>
      <c r="H40" s="99">
        <v>64</v>
      </c>
      <c r="I40" s="98">
        <f t="shared" si="2"/>
        <v>3703872</v>
      </c>
      <c r="J40" s="99">
        <v>8</v>
      </c>
      <c r="K40" s="42">
        <f t="shared" si="3"/>
        <v>244904</v>
      </c>
      <c r="L40" s="94"/>
      <c r="M40" s="98">
        <f t="shared" si="4"/>
        <v>0</v>
      </c>
      <c r="N40" s="94"/>
      <c r="O40" s="42">
        <f t="shared" si="5"/>
        <v>0</v>
      </c>
      <c r="P40" s="94"/>
      <c r="Q40" s="98">
        <f t="shared" si="6"/>
        <v>0</v>
      </c>
      <c r="R40" s="94"/>
      <c r="S40" s="42">
        <f t="shared" si="7"/>
        <v>0</v>
      </c>
      <c r="T40" s="47">
        <v>0</v>
      </c>
      <c r="U40" s="50">
        <v>0</v>
      </c>
      <c r="V40" s="49">
        <f t="shared" si="8"/>
        <v>246</v>
      </c>
      <c r="W40" s="29">
        <f t="shared" si="9"/>
        <v>11647058</v>
      </c>
    </row>
    <row r="41" spans="1:23" s="65" customFormat="1" ht="13.5" thickBot="1" x14ac:dyDescent="0.25">
      <c r="A41" s="335" t="s">
        <v>21</v>
      </c>
      <c r="B41" s="336"/>
      <c r="C41" s="337"/>
      <c r="D41" s="4">
        <f>SUM(D8:D40)</f>
        <v>8529</v>
      </c>
      <c r="E41" s="3">
        <f t="shared" ref="E41:W41" si="10">SUM(E8:E40)</f>
        <v>493598817</v>
      </c>
      <c r="F41" s="3">
        <f t="shared" si="10"/>
        <v>6838</v>
      </c>
      <c r="G41" s="3">
        <f t="shared" si="10"/>
        <v>209331694</v>
      </c>
      <c r="H41" s="3">
        <f t="shared" si="10"/>
        <v>2996</v>
      </c>
      <c r="I41" s="3">
        <f t="shared" si="10"/>
        <v>173387508</v>
      </c>
      <c r="J41" s="3">
        <f t="shared" si="10"/>
        <v>1497</v>
      </c>
      <c r="K41" s="3">
        <f t="shared" si="10"/>
        <v>45827661</v>
      </c>
      <c r="L41" s="3">
        <f>SUM(L8:L40)</f>
        <v>27</v>
      </c>
      <c r="M41" s="3">
        <f>SUM(M8:M40)</f>
        <v>1562571</v>
      </c>
      <c r="N41" s="3">
        <f>SUM(N8:N40)</f>
        <v>3</v>
      </c>
      <c r="O41" s="3">
        <f>SUM(O8:O40)</f>
        <v>91839</v>
      </c>
      <c r="P41" s="3">
        <f t="shared" si="10"/>
        <v>870</v>
      </c>
      <c r="Q41" s="3">
        <f t="shared" si="10"/>
        <v>50349510</v>
      </c>
      <c r="R41" s="3">
        <f t="shared" si="10"/>
        <v>206</v>
      </c>
      <c r="S41" s="3">
        <f t="shared" si="10"/>
        <v>6306278</v>
      </c>
      <c r="T41" s="3">
        <f t="shared" si="10"/>
        <v>14</v>
      </c>
      <c r="U41" s="3">
        <f t="shared" si="10"/>
        <v>329818</v>
      </c>
      <c r="V41" s="3">
        <f t="shared" si="10"/>
        <v>20980</v>
      </c>
      <c r="W41" s="22">
        <f t="shared" si="10"/>
        <v>980785696</v>
      </c>
    </row>
    <row r="45" spans="1:23" x14ac:dyDescent="0.2">
      <c r="F45" s="40" t="s">
        <v>372</v>
      </c>
      <c r="G45" s="41">
        <v>57873</v>
      </c>
    </row>
    <row r="46" spans="1:23" x14ac:dyDescent="0.2">
      <c r="F46" s="40" t="s">
        <v>373</v>
      </c>
      <c r="G46" s="41">
        <v>30613</v>
      </c>
    </row>
  </sheetData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I7" zoomScale="89" zoomScaleNormal="89" workbookViewId="0">
      <selection activeCell="Y1" sqref="Y1:AC1048576"/>
    </sheetView>
  </sheetViews>
  <sheetFormatPr baseColWidth="10" defaultRowHeight="12.75" x14ac:dyDescent="0.2"/>
  <cols>
    <col min="1" max="1" width="8.28515625" style="51" customWidth="1"/>
    <col min="2" max="2" width="17.42578125" style="51" customWidth="1"/>
    <col min="3" max="3" width="16.42578125" style="51" customWidth="1"/>
    <col min="4" max="4" width="14.42578125" customWidth="1"/>
    <col min="5" max="5" width="15.7109375" customWidth="1"/>
    <col min="6" max="6" width="16.28515625" customWidth="1"/>
    <col min="7" max="7" width="13.7109375" customWidth="1"/>
    <col min="8" max="8" width="16.5703125" customWidth="1"/>
    <col min="9" max="9" width="17" customWidth="1"/>
    <col min="10" max="10" width="15.85546875" customWidth="1"/>
    <col min="11" max="11" width="13.140625" bestFit="1" customWidth="1"/>
    <col min="12" max="12" width="15.42578125" customWidth="1"/>
    <col min="13" max="13" width="14.140625" customWidth="1"/>
    <col min="14" max="14" width="14.42578125" customWidth="1"/>
    <col min="15" max="15" width="15" customWidth="1"/>
    <col min="16" max="16" width="14.42578125" customWidth="1"/>
    <col min="17" max="17" width="17.140625" customWidth="1"/>
    <col min="18" max="18" width="15.5703125" customWidth="1"/>
    <col min="19" max="19" width="17.140625" customWidth="1"/>
    <col min="20" max="20" width="12.85546875" customWidth="1"/>
    <col min="21" max="21" width="11.85546875" bestFit="1" customWidth="1"/>
    <col min="22" max="23" width="14" customWidth="1"/>
  </cols>
  <sheetData>
    <row r="1" spans="1:29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9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9" ht="18" x14ac:dyDescent="0.25">
      <c r="A4" s="341" t="s">
        <v>395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9" ht="13.5" thickBot="1" x14ac:dyDescent="0.25"/>
    <row r="6" spans="1:29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9" s="65" customFormat="1" ht="100.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29" s="65" customFormat="1" x14ac:dyDescent="0.2">
      <c r="A8" s="58">
        <v>7101</v>
      </c>
      <c r="B8" s="251" t="s">
        <v>537</v>
      </c>
      <c r="C8" s="131" t="s">
        <v>112</v>
      </c>
      <c r="D8" s="163">
        <v>1215</v>
      </c>
      <c r="E8" s="102">
        <f>D8*$G$42</f>
        <v>70315695</v>
      </c>
      <c r="F8" s="163">
        <v>909</v>
      </c>
      <c r="G8" s="103">
        <f>F8*$G$43</f>
        <v>27827217</v>
      </c>
      <c r="H8" s="165">
        <v>521</v>
      </c>
      <c r="I8" s="102">
        <f>H8*$G$42</f>
        <v>30151833</v>
      </c>
      <c r="J8" s="165">
        <v>345</v>
      </c>
      <c r="K8" s="103">
        <f>J8*$G$43</f>
        <v>10561485</v>
      </c>
      <c r="L8" s="165"/>
      <c r="M8" s="102">
        <f>L8*$G$42</f>
        <v>0</v>
      </c>
      <c r="N8" s="165"/>
      <c r="O8" s="103">
        <f>N8*$G$43</f>
        <v>0</v>
      </c>
      <c r="P8" s="166"/>
      <c r="Q8" s="102">
        <f>P8*$G$42</f>
        <v>0</v>
      </c>
      <c r="R8" s="166"/>
      <c r="S8" s="103">
        <f>R8*$G$43</f>
        <v>0</v>
      </c>
      <c r="T8" s="45">
        <v>2</v>
      </c>
      <c r="U8" s="30">
        <v>16322</v>
      </c>
      <c r="V8" s="45">
        <f>D8+F8+H8+J8+L8+N8+P8+R8+T8</f>
        <v>2992</v>
      </c>
      <c r="W8" s="30">
        <f>(E8+G8+I8+K8+M8+O8+Q8+S8+U8)</f>
        <v>138872552</v>
      </c>
      <c r="X8" s="73"/>
      <c r="Y8" s="73"/>
      <c r="Z8" s="73"/>
      <c r="AA8" s="73"/>
      <c r="AB8" s="73"/>
      <c r="AC8" s="73"/>
    </row>
    <row r="9" spans="1:29" s="65" customFormat="1" x14ac:dyDescent="0.2">
      <c r="A9" s="60">
        <v>7102</v>
      </c>
      <c r="B9" s="252" t="s">
        <v>545</v>
      </c>
      <c r="C9" s="61" t="s">
        <v>113</v>
      </c>
      <c r="D9" s="93">
        <v>372</v>
      </c>
      <c r="E9" s="102">
        <f>D9*$G$42</f>
        <v>21528756</v>
      </c>
      <c r="F9" s="93">
        <v>275</v>
      </c>
      <c r="G9" s="103">
        <f>F9*$G$43</f>
        <v>8418575</v>
      </c>
      <c r="H9" s="99">
        <v>58</v>
      </c>
      <c r="I9" s="102">
        <f>H9*$G$42</f>
        <v>3356634</v>
      </c>
      <c r="J9" s="99">
        <v>44</v>
      </c>
      <c r="K9" s="103">
        <f>J9*$G$43</f>
        <v>1346972</v>
      </c>
      <c r="L9" s="94"/>
      <c r="M9" s="102">
        <f>L9*$G$42</f>
        <v>0</v>
      </c>
      <c r="N9" s="94"/>
      <c r="O9" s="103">
        <f>N9*$G$43</f>
        <v>0</v>
      </c>
      <c r="P9" s="94">
        <v>62</v>
      </c>
      <c r="Q9" s="102">
        <f>P9*$G$42</f>
        <v>3588126</v>
      </c>
      <c r="R9" s="94">
        <v>13</v>
      </c>
      <c r="S9" s="103">
        <f>R9*$G$43</f>
        <v>397969</v>
      </c>
      <c r="T9" s="46">
        <v>0</v>
      </c>
      <c r="U9" s="29">
        <v>0</v>
      </c>
      <c r="V9" s="46">
        <f t="shared" ref="V9:V37" si="0">D9+F9+H9+J9+L9+N9+P9+R9+T9</f>
        <v>824</v>
      </c>
      <c r="W9" s="29">
        <f>(E9+G9+I9+K9+M9+O9+Q9+S9+U9)</f>
        <v>38637032</v>
      </c>
      <c r="X9" s="73"/>
      <c r="Y9" s="73"/>
      <c r="Z9" s="73"/>
      <c r="AA9" s="73"/>
      <c r="AB9" s="73"/>
      <c r="AC9" s="73"/>
    </row>
    <row r="10" spans="1:29" s="65" customFormat="1" x14ac:dyDescent="0.2">
      <c r="A10" s="60">
        <v>7103</v>
      </c>
      <c r="B10" s="252" t="s">
        <v>541</v>
      </c>
      <c r="C10" s="61" t="s">
        <v>114</v>
      </c>
      <c r="D10" s="93">
        <v>161</v>
      </c>
      <c r="E10" s="102">
        <f t="shared" ref="E10:E37" si="1">D10*$G$42</f>
        <v>9317553</v>
      </c>
      <c r="F10" s="93">
        <v>167</v>
      </c>
      <c r="G10" s="103">
        <f t="shared" ref="G10:G37" si="2">F10*$G$43</f>
        <v>5112371</v>
      </c>
      <c r="H10" s="99">
        <v>56</v>
      </c>
      <c r="I10" s="102">
        <f t="shared" ref="I10:I37" si="3">H10*$G$42</f>
        <v>3240888</v>
      </c>
      <c r="J10" s="99">
        <v>42</v>
      </c>
      <c r="K10" s="103">
        <f t="shared" ref="K10:K37" si="4">J10*$G$43</f>
        <v>1285746</v>
      </c>
      <c r="L10" s="94"/>
      <c r="M10" s="102">
        <f t="shared" ref="M10:M37" si="5">L10*$G$42</f>
        <v>0</v>
      </c>
      <c r="N10" s="94"/>
      <c r="O10" s="103">
        <f t="shared" ref="O10:O37" si="6">N10*$G$43</f>
        <v>0</v>
      </c>
      <c r="P10" s="94">
        <v>28</v>
      </c>
      <c r="Q10" s="102">
        <f t="shared" ref="Q10:Q37" si="7">P10*$G$42</f>
        <v>1620444</v>
      </c>
      <c r="R10" s="94">
        <v>7</v>
      </c>
      <c r="S10" s="103">
        <f t="shared" ref="S10:S37" si="8">R10*$G$43</f>
        <v>214291</v>
      </c>
      <c r="T10" s="46">
        <v>1</v>
      </c>
      <c r="U10" s="29">
        <v>35421</v>
      </c>
      <c r="V10" s="46">
        <f t="shared" si="0"/>
        <v>462</v>
      </c>
      <c r="W10" s="29">
        <f t="shared" ref="W10:W37" si="9">(E10+G10+I10+K10+M10+O10+Q10+S10+U10)</f>
        <v>20826714</v>
      </c>
      <c r="X10" s="73"/>
      <c r="Y10" s="73"/>
      <c r="Z10" s="73"/>
      <c r="AA10" s="73"/>
      <c r="AB10" s="73"/>
      <c r="AC10" s="73"/>
    </row>
    <row r="11" spans="1:29" s="65" customFormat="1" x14ac:dyDescent="0.2">
      <c r="A11" s="60">
        <v>7104</v>
      </c>
      <c r="B11" s="252" t="s">
        <v>474</v>
      </c>
      <c r="C11" s="61" t="s">
        <v>115</v>
      </c>
      <c r="D11" s="93">
        <v>135</v>
      </c>
      <c r="E11" s="102">
        <f t="shared" si="1"/>
        <v>7812855</v>
      </c>
      <c r="F11" s="93">
        <v>114</v>
      </c>
      <c r="G11" s="103">
        <f t="shared" si="2"/>
        <v>3489882</v>
      </c>
      <c r="H11" s="99">
        <v>66</v>
      </c>
      <c r="I11" s="102">
        <f t="shared" si="3"/>
        <v>3819618</v>
      </c>
      <c r="J11" s="99">
        <v>34</v>
      </c>
      <c r="K11" s="103">
        <f t="shared" si="4"/>
        <v>1040842</v>
      </c>
      <c r="L11" s="94"/>
      <c r="M11" s="102">
        <f t="shared" si="5"/>
        <v>0</v>
      </c>
      <c r="N11" s="94"/>
      <c r="O11" s="103">
        <f t="shared" si="6"/>
        <v>0</v>
      </c>
      <c r="P11" s="94">
        <v>17</v>
      </c>
      <c r="Q11" s="102">
        <f t="shared" si="7"/>
        <v>983841</v>
      </c>
      <c r="R11" s="94">
        <v>7</v>
      </c>
      <c r="S11" s="103">
        <f t="shared" si="8"/>
        <v>214291</v>
      </c>
      <c r="T11" s="46">
        <v>0</v>
      </c>
      <c r="U11" s="29">
        <v>0</v>
      </c>
      <c r="V11" s="46">
        <f t="shared" si="0"/>
        <v>373</v>
      </c>
      <c r="W11" s="29">
        <f t="shared" si="9"/>
        <v>17361329</v>
      </c>
      <c r="X11" s="73"/>
      <c r="Y11" s="73"/>
      <c r="Z11" s="73"/>
      <c r="AA11" s="73"/>
      <c r="AB11" s="73"/>
      <c r="AC11" s="73"/>
    </row>
    <row r="12" spans="1:29" s="65" customFormat="1" x14ac:dyDescent="0.2">
      <c r="A12" s="60">
        <v>7105</v>
      </c>
      <c r="B12" s="252" t="s">
        <v>539</v>
      </c>
      <c r="C12" s="61" t="s">
        <v>116</v>
      </c>
      <c r="D12" s="93">
        <v>100</v>
      </c>
      <c r="E12" s="102">
        <f t="shared" si="1"/>
        <v>5787300</v>
      </c>
      <c r="F12" s="93">
        <v>101</v>
      </c>
      <c r="G12" s="103">
        <f t="shared" si="2"/>
        <v>3091913</v>
      </c>
      <c r="H12" s="99">
        <v>29</v>
      </c>
      <c r="I12" s="102">
        <f t="shared" si="3"/>
        <v>1678317</v>
      </c>
      <c r="J12" s="99">
        <v>15</v>
      </c>
      <c r="K12" s="103">
        <f t="shared" si="4"/>
        <v>459195</v>
      </c>
      <c r="L12" s="94"/>
      <c r="M12" s="102">
        <f t="shared" si="5"/>
        <v>0</v>
      </c>
      <c r="N12" s="94"/>
      <c r="O12" s="103">
        <f t="shared" si="6"/>
        <v>0</v>
      </c>
      <c r="P12" s="94">
        <v>21</v>
      </c>
      <c r="Q12" s="102">
        <f t="shared" si="7"/>
        <v>1215333</v>
      </c>
      <c r="R12" s="94">
        <v>6</v>
      </c>
      <c r="S12" s="103">
        <f t="shared" si="8"/>
        <v>183678</v>
      </c>
      <c r="T12" s="46">
        <v>0</v>
      </c>
      <c r="U12" s="29">
        <v>0</v>
      </c>
      <c r="V12" s="46">
        <f t="shared" si="0"/>
        <v>272</v>
      </c>
      <c r="W12" s="29">
        <f t="shared" si="9"/>
        <v>12415736</v>
      </c>
      <c r="X12" s="73"/>
      <c r="Y12" s="73"/>
      <c r="Z12" s="73"/>
      <c r="AA12" s="73"/>
      <c r="AB12" s="73"/>
      <c r="AC12" s="73"/>
    </row>
    <row r="13" spans="1:29" s="65" customFormat="1" x14ac:dyDescent="0.2">
      <c r="A13" s="60">
        <v>7106</v>
      </c>
      <c r="B13" s="252" t="s">
        <v>548</v>
      </c>
      <c r="C13" s="61" t="s">
        <v>117</v>
      </c>
      <c r="D13" s="93">
        <v>76</v>
      </c>
      <c r="E13" s="102">
        <f t="shared" si="1"/>
        <v>4398348</v>
      </c>
      <c r="F13" s="93">
        <v>73</v>
      </c>
      <c r="G13" s="103">
        <f t="shared" si="2"/>
        <v>2234749</v>
      </c>
      <c r="H13" s="94">
        <v>31</v>
      </c>
      <c r="I13" s="102">
        <f t="shared" si="3"/>
        <v>1794063</v>
      </c>
      <c r="J13" s="94">
        <v>32</v>
      </c>
      <c r="K13" s="103">
        <f t="shared" si="4"/>
        <v>979616</v>
      </c>
      <c r="L13" s="94"/>
      <c r="M13" s="102">
        <f t="shared" si="5"/>
        <v>0</v>
      </c>
      <c r="N13" s="94"/>
      <c r="O13" s="103">
        <f t="shared" si="6"/>
        <v>0</v>
      </c>
      <c r="P13" s="94">
        <v>6</v>
      </c>
      <c r="Q13" s="102">
        <f t="shared" si="7"/>
        <v>347238</v>
      </c>
      <c r="R13" s="94">
        <v>1</v>
      </c>
      <c r="S13" s="103">
        <f t="shared" si="8"/>
        <v>30613</v>
      </c>
      <c r="T13" s="46">
        <v>0</v>
      </c>
      <c r="U13" s="29">
        <v>0</v>
      </c>
      <c r="V13" s="46">
        <f t="shared" si="0"/>
        <v>219</v>
      </c>
      <c r="W13" s="29">
        <f t="shared" si="9"/>
        <v>9784627</v>
      </c>
      <c r="X13" s="73"/>
      <c r="Y13" s="73"/>
      <c r="Z13" s="73"/>
      <c r="AA13" s="73"/>
      <c r="AB13" s="73"/>
      <c r="AC13" s="73"/>
    </row>
    <row r="14" spans="1:29" s="65" customFormat="1" x14ac:dyDescent="0.2">
      <c r="A14" s="60">
        <v>7107</v>
      </c>
      <c r="B14" s="252" t="s">
        <v>538</v>
      </c>
      <c r="C14" s="61" t="s">
        <v>118</v>
      </c>
      <c r="D14" s="93">
        <v>152</v>
      </c>
      <c r="E14" s="102">
        <f t="shared" si="1"/>
        <v>8796696</v>
      </c>
      <c r="F14" s="93">
        <v>160</v>
      </c>
      <c r="G14" s="103">
        <f t="shared" si="2"/>
        <v>4898080</v>
      </c>
      <c r="H14" s="99">
        <v>16</v>
      </c>
      <c r="I14" s="102">
        <f t="shared" si="3"/>
        <v>925968</v>
      </c>
      <c r="J14" s="99">
        <v>18</v>
      </c>
      <c r="K14" s="103">
        <f t="shared" si="4"/>
        <v>551034</v>
      </c>
      <c r="L14" s="94"/>
      <c r="M14" s="102">
        <f t="shared" si="5"/>
        <v>0</v>
      </c>
      <c r="N14" s="94"/>
      <c r="O14" s="103">
        <f t="shared" si="6"/>
        <v>0</v>
      </c>
      <c r="P14" s="94">
        <v>32</v>
      </c>
      <c r="Q14" s="102">
        <f t="shared" si="7"/>
        <v>1851936</v>
      </c>
      <c r="R14" s="94">
        <v>10</v>
      </c>
      <c r="S14" s="103">
        <f t="shared" si="8"/>
        <v>306130</v>
      </c>
      <c r="T14" s="46">
        <v>0</v>
      </c>
      <c r="U14" s="29">
        <v>0</v>
      </c>
      <c r="V14" s="46">
        <f t="shared" si="0"/>
        <v>388</v>
      </c>
      <c r="W14" s="29">
        <f t="shared" si="9"/>
        <v>17329844</v>
      </c>
      <c r="X14" s="73"/>
      <c r="Y14" s="73"/>
      <c r="Z14" s="73"/>
      <c r="AA14" s="73"/>
      <c r="AB14" s="73"/>
      <c r="AC14" s="73"/>
    </row>
    <row r="15" spans="1:29" s="65" customFormat="1" x14ac:dyDescent="0.2">
      <c r="A15" s="60">
        <v>7108</v>
      </c>
      <c r="B15" s="252" t="s">
        <v>540</v>
      </c>
      <c r="C15" s="61" t="s">
        <v>119</v>
      </c>
      <c r="D15" s="93">
        <v>364</v>
      </c>
      <c r="E15" s="102">
        <f t="shared" si="1"/>
        <v>21065772</v>
      </c>
      <c r="F15" s="93">
        <v>374</v>
      </c>
      <c r="G15" s="103">
        <f t="shared" si="2"/>
        <v>11449262</v>
      </c>
      <c r="H15" s="99">
        <v>94</v>
      </c>
      <c r="I15" s="102">
        <f t="shared" si="3"/>
        <v>5440062</v>
      </c>
      <c r="J15" s="99">
        <v>82</v>
      </c>
      <c r="K15" s="103">
        <f t="shared" si="4"/>
        <v>2510266</v>
      </c>
      <c r="L15" s="94"/>
      <c r="M15" s="102">
        <f t="shared" si="5"/>
        <v>0</v>
      </c>
      <c r="N15" s="94"/>
      <c r="O15" s="103">
        <f t="shared" si="6"/>
        <v>0</v>
      </c>
      <c r="P15" s="94">
        <v>91</v>
      </c>
      <c r="Q15" s="102">
        <f t="shared" si="7"/>
        <v>5266443</v>
      </c>
      <c r="R15" s="94">
        <v>34</v>
      </c>
      <c r="S15" s="103">
        <f t="shared" si="8"/>
        <v>1040842</v>
      </c>
      <c r="T15" s="46"/>
      <c r="U15" s="29">
        <v>0</v>
      </c>
      <c r="V15" s="46">
        <f t="shared" si="0"/>
        <v>1039</v>
      </c>
      <c r="W15" s="29">
        <f t="shared" si="9"/>
        <v>46772647</v>
      </c>
      <c r="X15" s="73"/>
      <c r="Y15" s="73"/>
      <c r="Z15" s="73"/>
      <c r="AA15" s="73"/>
      <c r="AB15" s="73"/>
      <c r="AC15" s="73"/>
    </row>
    <row r="16" spans="1:29" s="65" customFormat="1" x14ac:dyDescent="0.2">
      <c r="A16" s="60">
        <v>7109</v>
      </c>
      <c r="B16" s="252" t="s">
        <v>544</v>
      </c>
      <c r="C16" s="61" t="s">
        <v>120</v>
      </c>
      <c r="D16" s="93">
        <v>224</v>
      </c>
      <c r="E16" s="102">
        <f t="shared" si="1"/>
        <v>12963552</v>
      </c>
      <c r="F16" s="93">
        <v>175</v>
      </c>
      <c r="G16" s="103">
        <f t="shared" si="2"/>
        <v>5357275</v>
      </c>
      <c r="H16" s="99">
        <v>108</v>
      </c>
      <c r="I16" s="102">
        <f t="shared" si="3"/>
        <v>6250284</v>
      </c>
      <c r="J16" s="99">
        <v>49</v>
      </c>
      <c r="K16" s="103">
        <f t="shared" si="4"/>
        <v>1500037</v>
      </c>
      <c r="L16" s="94"/>
      <c r="M16" s="102">
        <f t="shared" si="5"/>
        <v>0</v>
      </c>
      <c r="N16" s="94"/>
      <c r="O16" s="103">
        <f t="shared" si="6"/>
        <v>0</v>
      </c>
      <c r="P16" s="94">
        <v>64</v>
      </c>
      <c r="Q16" s="102">
        <f t="shared" si="7"/>
        <v>3703872</v>
      </c>
      <c r="R16" s="94">
        <v>10</v>
      </c>
      <c r="S16" s="103">
        <f t="shared" si="8"/>
        <v>306130</v>
      </c>
      <c r="T16" s="46">
        <v>0</v>
      </c>
      <c r="U16" s="29">
        <v>0</v>
      </c>
      <c r="V16" s="46">
        <f t="shared" si="0"/>
        <v>630</v>
      </c>
      <c r="W16" s="29">
        <f t="shared" si="9"/>
        <v>30081150</v>
      </c>
      <c r="X16" s="73"/>
      <c r="Y16" s="73"/>
      <c r="Z16" s="73"/>
      <c r="AA16" s="73"/>
      <c r="AB16" s="73"/>
      <c r="AC16" s="73"/>
    </row>
    <row r="17" spans="1:29" s="65" customFormat="1" x14ac:dyDescent="0.2">
      <c r="A17" s="60">
        <v>7201</v>
      </c>
      <c r="B17" s="252" t="s">
        <v>420</v>
      </c>
      <c r="C17" s="61" t="s">
        <v>121</v>
      </c>
      <c r="D17" s="93">
        <v>1994</v>
      </c>
      <c r="E17" s="102">
        <f t="shared" si="1"/>
        <v>115398762</v>
      </c>
      <c r="F17" s="93">
        <v>1463</v>
      </c>
      <c r="G17" s="103">
        <f t="shared" si="2"/>
        <v>44786819</v>
      </c>
      <c r="H17" s="99">
        <v>610</v>
      </c>
      <c r="I17" s="102">
        <f t="shared" si="3"/>
        <v>35302530</v>
      </c>
      <c r="J17" s="99">
        <v>456</v>
      </c>
      <c r="K17" s="103">
        <f t="shared" si="4"/>
        <v>13959528</v>
      </c>
      <c r="L17" s="99">
        <v>48</v>
      </c>
      <c r="M17" s="102">
        <f t="shared" si="5"/>
        <v>2777904</v>
      </c>
      <c r="N17" s="99">
        <v>2</v>
      </c>
      <c r="O17" s="103">
        <f t="shared" si="6"/>
        <v>61226</v>
      </c>
      <c r="P17" s="94">
        <v>142</v>
      </c>
      <c r="Q17" s="102">
        <f t="shared" si="7"/>
        <v>8217966</v>
      </c>
      <c r="R17" s="94">
        <v>8</v>
      </c>
      <c r="S17" s="103">
        <f t="shared" si="8"/>
        <v>244904</v>
      </c>
      <c r="T17" s="46"/>
      <c r="U17" s="29">
        <v>0</v>
      </c>
      <c r="V17" s="46">
        <f t="shared" si="0"/>
        <v>4723</v>
      </c>
      <c r="W17" s="29">
        <f t="shared" si="9"/>
        <v>220749639</v>
      </c>
      <c r="X17" s="73"/>
      <c r="Y17" s="73"/>
      <c r="Z17" s="73"/>
      <c r="AA17" s="73"/>
      <c r="AB17" s="73"/>
      <c r="AC17" s="73"/>
    </row>
    <row r="18" spans="1:29" s="65" customFormat="1" x14ac:dyDescent="0.2">
      <c r="A18" s="60">
        <v>7202</v>
      </c>
      <c r="B18" s="252" t="s">
        <v>533</v>
      </c>
      <c r="C18" s="61" t="s">
        <v>122</v>
      </c>
      <c r="D18" s="93">
        <v>784</v>
      </c>
      <c r="E18" s="102">
        <f t="shared" si="1"/>
        <v>45372432</v>
      </c>
      <c r="F18" s="93">
        <v>401</v>
      </c>
      <c r="G18" s="103">
        <f t="shared" si="2"/>
        <v>12275813</v>
      </c>
      <c r="H18" s="99">
        <v>167</v>
      </c>
      <c r="I18" s="102">
        <f t="shared" si="3"/>
        <v>9664791</v>
      </c>
      <c r="J18" s="99">
        <v>140</v>
      </c>
      <c r="K18" s="103">
        <f t="shared" si="4"/>
        <v>4285820</v>
      </c>
      <c r="L18" s="94"/>
      <c r="M18" s="102">
        <f t="shared" si="5"/>
        <v>0</v>
      </c>
      <c r="N18" s="94"/>
      <c r="O18" s="103">
        <f t="shared" si="6"/>
        <v>0</v>
      </c>
      <c r="P18" s="99">
        <v>41</v>
      </c>
      <c r="Q18" s="102">
        <f t="shared" si="7"/>
        <v>2372793</v>
      </c>
      <c r="R18" s="99">
        <v>7</v>
      </c>
      <c r="S18" s="103">
        <f t="shared" si="8"/>
        <v>214291</v>
      </c>
      <c r="T18" s="46">
        <v>0</v>
      </c>
      <c r="U18" s="29">
        <v>0</v>
      </c>
      <c r="V18" s="46">
        <f t="shared" si="0"/>
        <v>1540</v>
      </c>
      <c r="W18" s="29">
        <f t="shared" si="9"/>
        <v>74185940</v>
      </c>
      <c r="X18" s="73"/>
      <c r="Y18" s="73"/>
      <c r="Z18" s="73"/>
      <c r="AA18" s="73"/>
      <c r="AB18" s="73"/>
      <c r="AC18" s="73"/>
    </row>
    <row r="19" spans="1:29" s="65" customFormat="1" x14ac:dyDescent="0.2">
      <c r="A19" s="60">
        <v>7203</v>
      </c>
      <c r="B19" s="252" t="s">
        <v>529</v>
      </c>
      <c r="C19" s="61" t="s">
        <v>123</v>
      </c>
      <c r="D19" s="93">
        <v>125</v>
      </c>
      <c r="E19" s="102">
        <f t="shared" si="1"/>
        <v>7234125</v>
      </c>
      <c r="F19" s="93">
        <v>88</v>
      </c>
      <c r="G19" s="103">
        <f t="shared" si="2"/>
        <v>2693944</v>
      </c>
      <c r="H19" s="99">
        <v>32</v>
      </c>
      <c r="I19" s="102">
        <f t="shared" si="3"/>
        <v>1851936</v>
      </c>
      <c r="J19" s="99">
        <v>27</v>
      </c>
      <c r="K19" s="103">
        <f t="shared" si="4"/>
        <v>826551</v>
      </c>
      <c r="L19" s="94"/>
      <c r="M19" s="102">
        <f t="shared" si="5"/>
        <v>0</v>
      </c>
      <c r="N19" s="94"/>
      <c r="O19" s="103">
        <f t="shared" si="6"/>
        <v>0</v>
      </c>
      <c r="P19" s="94">
        <v>13</v>
      </c>
      <c r="Q19" s="102">
        <f t="shared" si="7"/>
        <v>752349</v>
      </c>
      <c r="R19" s="94">
        <v>2</v>
      </c>
      <c r="S19" s="103">
        <f t="shared" si="8"/>
        <v>61226</v>
      </c>
      <c r="T19" s="46">
        <v>0</v>
      </c>
      <c r="U19" s="29">
        <v>0</v>
      </c>
      <c r="V19" s="46">
        <f t="shared" si="0"/>
        <v>287</v>
      </c>
      <c r="W19" s="29">
        <f t="shared" si="9"/>
        <v>13420131</v>
      </c>
      <c r="X19" s="73"/>
      <c r="Y19" s="73"/>
      <c r="Z19" s="73"/>
      <c r="AA19" s="73"/>
      <c r="AB19" s="73"/>
      <c r="AC19" s="73"/>
    </row>
    <row r="20" spans="1:29" s="65" customFormat="1" x14ac:dyDescent="0.2">
      <c r="A20" s="60">
        <v>7204</v>
      </c>
      <c r="B20" s="252" t="s">
        <v>532</v>
      </c>
      <c r="C20" s="61" t="s">
        <v>124</v>
      </c>
      <c r="D20" s="93">
        <v>221</v>
      </c>
      <c r="E20" s="102">
        <f t="shared" si="1"/>
        <v>12789933</v>
      </c>
      <c r="F20" s="93">
        <v>170</v>
      </c>
      <c r="G20" s="103">
        <f t="shared" si="2"/>
        <v>5204210</v>
      </c>
      <c r="H20" s="99">
        <v>71</v>
      </c>
      <c r="I20" s="102">
        <f t="shared" si="3"/>
        <v>4108983</v>
      </c>
      <c r="J20" s="99">
        <v>20</v>
      </c>
      <c r="K20" s="103">
        <f t="shared" si="4"/>
        <v>612260</v>
      </c>
      <c r="L20" s="94"/>
      <c r="M20" s="102">
        <f t="shared" si="5"/>
        <v>0</v>
      </c>
      <c r="N20" s="94"/>
      <c r="O20" s="103">
        <f t="shared" si="6"/>
        <v>0</v>
      </c>
      <c r="P20" s="99">
        <v>31</v>
      </c>
      <c r="Q20" s="102">
        <f t="shared" si="7"/>
        <v>1794063</v>
      </c>
      <c r="R20" s="99">
        <v>9</v>
      </c>
      <c r="S20" s="103">
        <f t="shared" si="8"/>
        <v>275517</v>
      </c>
      <c r="T20" s="46">
        <v>1</v>
      </c>
      <c r="U20" s="29">
        <v>48106</v>
      </c>
      <c r="V20" s="46">
        <f t="shared" si="0"/>
        <v>523</v>
      </c>
      <c r="W20" s="29">
        <f t="shared" si="9"/>
        <v>24833072</v>
      </c>
      <c r="X20" s="73"/>
      <c r="Y20" s="73"/>
      <c r="Z20" s="73"/>
      <c r="AA20" s="73"/>
      <c r="AB20" s="73"/>
      <c r="AC20" s="73"/>
    </row>
    <row r="21" spans="1:29" s="65" customFormat="1" x14ac:dyDescent="0.2">
      <c r="A21" s="60">
        <v>7205</v>
      </c>
      <c r="B21" s="252" t="s">
        <v>531</v>
      </c>
      <c r="C21" s="61" t="s">
        <v>125</v>
      </c>
      <c r="D21" s="93">
        <v>92</v>
      </c>
      <c r="E21" s="102">
        <f t="shared" si="1"/>
        <v>5324316</v>
      </c>
      <c r="F21" s="93">
        <v>86</v>
      </c>
      <c r="G21" s="103">
        <f t="shared" si="2"/>
        <v>2632718</v>
      </c>
      <c r="H21" s="99">
        <v>44</v>
      </c>
      <c r="I21" s="102">
        <f t="shared" si="3"/>
        <v>2546412</v>
      </c>
      <c r="J21" s="99">
        <v>22</v>
      </c>
      <c r="K21" s="103">
        <f t="shared" si="4"/>
        <v>673486</v>
      </c>
      <c r="L21" s="94"/>
      <c r="M21" s="102">
        <f t="shared" si="5"/>
        <v>0</v>
      </c>
      <c r="N21" s="94"/>
      <c r="O21" s="103">
        <f t="shared" si="6"/>
        <v>0</v>
      </c>
      <c r="P21" s="94"/>
      <c r="Q21" s="102">
        <f t="shared" si="7"/>
        <v>0</v>
      </c>
      <c r="R21" s="94"/>
      <c r="S21" s="103">
        <f t="shared" si="8"/>
        <v>0</v>
      </c>
      <c r="T21" s="46">
        <v>0</v>
      </c>
      <c r="U21" s="29">
        <v>0</v>
      </c>
      <c r="V21" s="46">
        <f t="shared" si="0"/>
        <v>244</v>
      </c>
      <c r="W21" s="29">
        <f t="shared" si="9"/>
        <v>11176932</v>
      </c>
      <c r="X21" s="73"/>
      <c r="Y21" s="73"/>
      <c r="Z21" s="73"/>
      <c r="AA21" s="73"/>
      <c r="AB21" s="73"/>
      <c r="AC21" s="73"/>
    </row>
    <row r="22" spans="1:29" s="65" customFormat="1" x14ac:dyDescent="0.2">
      <c r="A22" s="60">
        <v>7206</v>
      </c>
      <c r="B22" s="252" t="s">
        <v>528</v>
      </c>
      <c r="C22" s="61" t="s">
        <v>126</v>
      </c>
      <c r="D22" s="93">
        <v>236</v>
      </c>
      <c r="E22" s="102">
        <f t="shared" si="1"/>
        <v>13658028</v>
      </c>
      <c r="F22" s="93">
        <v>186</v>
      </c>
      <c r="G22" s="103">
        <f t="shared" si="2"/>
        <v>5694018</v>
      </c>
      <c r="H22" s="99">
        <v>150</v>
      </c>
      <c r="I22" s="102">
        <f t="shared" si="3"/>
        <v>8680950</v>
      </c>
      <c r="J22" s="99">
        <v>96</v>
      </c>
      <c r="K22" s="103">
        <f t="shared" si="4"/>
        <v>2938848</v>
      </c>
      <c r="L22" s="94"/>
      <c r="M22" s="102">
        <f t="shared" si="5"/>
        <v>0</v>
      </c>
      <c r="N22" s="94"/>
      <c r="O22" s="103">
        <f t="shared" si="6"/>
        <v>0</v>
      </c>
      <c r="P22" s="94">
        <v>86</v>
      </c>
      <c r="Q22" s="102">
        <f t="shared" si="7"/>
        <v>4977078</v>
      </c>
      <c r="R22" s="94">
        <v>36</v>
      </c>
      <c r="S22" s="103">
        <f t="shared" si="8"/>
        <v>1102068</v>
      </c>
      <c r="T22" s="46">
        <v>0</v>
      </c>
      <c r="U22" s="29">
        <v>0</v>
      </c>
      <c r="V22" s="46">
        <f t="shared" si="0"/>
        <v>790</v>
      </c>
      <c r="W22" s="29">
        <f t="shared" si="9"/>
        <v>37050990</v>
      </c>
      <c r="X22" s="73"/>
      <c r="Y22" s="73"/>
      <c r="Z22" s="73"/>
      <c r="AA22" s="73"/>
      <c r="AB22" s="73"/>
      <c r="AC22" s="73"/>
    </row>
    <row r="23" spans="1:29" s="65" customFormat="1" x14ac:dyDescent="0.2">
      <c r="A23" s="60">
        <v>7207</v>
      </c>
      <c r="B23" s="252" t="s">
        <v>446</v>
      </c>
      <c r="C23" s="61" t="s">
        <v>127</v>
      </c>
      <c r="D23" s="93">
        <v>117</v>
      </c>
      <c r="E23" s="102">
        <f t="shared" si="1"/>
        <v>6771141</v>
      </c>
      <c r="F23" s="93">
        <v>142</v>
      </c>
      <c r="G23" s="103">
        <f t="shared" si="2"/>
        <v>4347046</v>
      </c>
      <c r="H23" s="99">
        <v>23</v>
      </c>
      <c r="I23" s="102">
        <f t="shared" si="3"/>
        <v>1331079</v>
      </c>
      <c r="J23" s="99">
        <v>20</v>
      </c>
      <c r="K23" s="103">
        <f t="shared" si="4"/>
        <v>612260</v>
      </c>
      <c r="L23" s="94"/>
      <c r="M23" s="102">
        <f t="shared" si="5"/>
        <v>0</v>
      </c>
      <c r="N23" s="94"/>
      <c r="O23" s="103">
        <f t="shared" si="6"/>
        <v>0</v>
      </c>
      <c r="P23" s="94"/>
      <c r="Q23" s="102">
        <f t="shared" si="7"/>
        <v>0</v>
      </c>
      <c r="R23" s="94"/>
      <c r="S23" s="103">
        <f t="shared" si="8"/>
        <v>0</v>
      </c>
      <c r="T23" s="46">
        <v>0</v>
      </c>
      <c r="U23" s="29">
        <v>0</v>
      </c>
      <c r="V23" s="46">
        <f t="shared" si="0"/>
        <v>302</v>
      </c>
      <c r="W23" s="29">
        <f t="shared" si="9"/>
        <v>13061526</v>
      </c>
      <c r="X23" s="73"/>
      <c r="Y23" s="73"/>
      <c r="Z23" s="73"/>
      <c r="AA23" s="73"/>
      <c r="AB23" s="73"/>
      <c r="AC23" s="73"/>
    </row>
    <row r="24" spans="1:29" s="65" customFormat="1" x14ac:dyDescent="0.2">
      <c r="A24" s="60">
        <v>7208</v>
      </c>
      <c r="B24" s="252" t="s">
        <v>524</v>
      </c>
      <c r="C24" s="61" t="s">
        <v>128</v>
      </c>
      <c r="D24" s="93">
        <v>643</v>
      </c>
      <c r="E24" s="102">
        <f t="shared" si="1"/>
        <v>37212339</v>
      </c>
      <c r="F24" s="93">
        <v>375</v>
      </c>
      <c r="G24" s="103">
        <f t="shared" si="2"/>
        <v>11479875</v>
      </c>
      <c r="H24" s="99">
        <v>126</v>
      </c>
      <c r="I24" s="102">
        <f t="shared" si="3"/>
        <v>7291998</v>
      </c>
      <c r="J24" s="99">
        <v>89</v>
      </c>
      <c r="K24" s="103">
        <f t="shared" si="4"/>
        <v>2724557</v>
      </c>
      <c r="L24" s="94"/>
      <c r="M24" s="102">
        <f t="shared" si="5"/>
        <v>0</v>
      </c>
      <c r="N24" s="94"/>
      <c r="O24" s="103">
        <f t="shared" si="6"/>
        <v>0</v>
      </c>
      <c r="P24" s="94">
        <v>38</v>
      </c>
      <c r="Q24" s="102">
        <f t="shared" si="7"/>
        <v>2199174</v>
      </c>
      <c r="R24" s="94">
        <v>14</v>
      </c>
      <c r="S24" s="103">
        <f t="shared" si="8"/>
        <v>428582</v>
      </c>
      <c r="T24" s="46">
        <v>0</v>
      </c>
      <c r="U24" s="29">
        <v>0</v>
      </c>
      <c r="V24" s="46">
        <f t="shared" si="0"/>
        <v>1285</v>
      </c>
      <c r="W24" s="29">
        <f t="shared" si="9"/>
        <v>61336525</v>
      </c>
      <c r="X24" s="73"/>
      <c r="Y24" s="73"/>
      <c r="Z24" s="73"/>
      <c r="AA24" s="73"/>
      <c r="AB24" s="73"/>
      <c r="AC24" s="73"/>
    </row>
    <row r="25" spans="1:29" s="65" customFormat="1" x14ac:dyDescent="0.2">
      <c r="A25" s="60">
        <v>7209</v>
      </c>
      <c r="B25" s="252" t="s">
        <v>526</v>
      </c>
      <c r="C25" s="61" t="s">
        <v>129</v>
      </c>
      <c r="D25" s="93">
        <v>128</v>
      </c>
      <c r="E25" s="102">
        <f t="shared" si="1"/>
        <v>7407744</v>
      </c>
      <c r="F25" s="93">
        <v>83</v>
      </c>
      <c r="G25" s="103">
        <f t="shared" si="2"/>
        <v>2540879</v>
      </c>
      <c r="H25" s="99">
        <v>30</v>
      </c>
      <c r="I25" s="102">
        <f t="shared" si="3"/>
        <v>1736190</v>
      </c>
      <c r="J25" s="99">
        <v>13</v>
      </c>
      <c r="K25" s="103">
        <f t="shared" si="4"/>
        <v>397969</v>
      </c>
      <c r="L25" s="94"/>
      <c r="M25" s="102">
        <f t="shared" si="5"/>
        <v>0</v>
      </c>
      <c r="N25" s="94"/>
      <c r="O25" s="103">
        <f t="shared" si="6"/>
        <v>0</v>
      </c>
      <c r="P25" s="94">
        <v>5</v>
      </c>
      <c r="Q25" s="102">
        <f t="shared" si="7"/>
        <v>289365</v>
      </c>
      <c r="R25" s="94">
        <v>1</v>
      </c>
      <c r="S25" s="103">
        <f t="shared" si="8"/>
        <v>30613</v>
      </c>
      <c r="T25" s="46">
        <v>0</v>
      </c>
      <c r="U25" s="29">
        <v>0</v>
      </c>
      <c r="V25" s="46">
        <f t="shared" si="0"/>
        <v>260</v>
      </c>
      <c r="W25" s="29">
        <f t="shared" si="9"/>
        <v>12402760</v>
      </c>
      <c r="X25" s="73"/>
      <c r="Y25" s="73"/>
      <c r="Z25" s="73"/>
      <c r="AA25" s="73"/>
      <c r="AB25" s="73"/>
      <c r="AC25" s="73"/>
    </row>
    <row r="26" spans="1:29" s="65" customFormat="1" x14ac:dyDescent="0.2">
      <c r="A26" s="60">
        <v>7210</v>
      </c>
      <c r="B26" s="252" t="s">
        <v>534</v>
      </c>
      <c r="C26" s="61" t="s">
        <v>130</v>
      </c>
      <c r="D26" s="93">
        <v>179</v>
      </c>
      <c r="E26" s="102">
        <f t="shared" si="1"/>
        <v>10359267</v>
      </c>
      <c r="F26" s="93">
        <v>110</v>
      </c>
      <c r="G26" s="103">
        <f t="shared" si="2"/>
        <v>3367430</v>
      </c>
      <c r="H26" s="99">
        <v>48</v>
      </c>
      <c r="I26" s="102">
        <f t="shared" si="3"/>
        <v>2777904</v>
      </c>
      <c r="J26" s="99">
        <v>24</v>
      </c>
      <c r="K26" s="103">
        <f t="shared" si="4"/>
        <v>734712</v>
      </c>
      <c r="L26" s="94"/>
      <c r="M26" s="102">
        <f t="shared" si="5"/>
        <v>0</v>
      </c>
      <c r="N26" s="94"/>
      <c r="O26" s="103">
        <f t="shared" si="6"/>
        <v>0</v>
      </c>
      <c r="P26" s="94"/>
      <c r="Q26" s="102">
        <f t="shared" si="7"/>
        <v>0</v>
      </c>
      <c r="R26" s="94"/>
      <c r="S26" s="103">
        <f t="shared" si="8"/>
        <v>0</v>
      </c>
      <c r="T26" s="46">
        <v>0</v>
      </c>
      <c r="U26" s="29">
        <v>0</v>
      </c>
      <c r="V26" s="46">
        <f t="shared" si="0"/>
        <v>361</v>
      </c>
      <c r="W26" s="29">
        <f t="shared" si="9"/>
        <v>17239313</v>
      </c>
      <c r="X26" s="73"/>
      <c r="Y26" s="73"/>
      <c r="Z26" s="73"/>
      <c r="AA26" s="73"/>
      <c r="AB26" s="73"/>
      <c r="AC26" s="73"/>
    </row>
    <row r="27" spans="1:29" s="65" customFormat="1" x14ac:dyDescent="0.2">
      <c r="A27" s="60">
        <v>7301</v>
      </c>
      <c r="B27" s="252" t="s">
        <v>530</v>
      </c>
      <c r="C27" s="61" t="s">
        <v>131</v>
      </c>
      <c r="D27" s="93">
        <v>1230</v>
      </c>
      <c r="E27" s="102">
        <f t="shared" si="1"/>
        <v>71183790</v>
      </c>
      <c r="F27" s="93">
        <v>820</v>
      </c>
      <c r="G27" s="103">
        <f t="shared" si="2"/>
        <v>25102660</v>
      </c>
      <c r="H27" s="99">
        <v>243</v>
      </c>
      <c r="I27" s="102">
        <f t="shared" si="3"/>
        <v>14063139</v>
      </c>
      <c r="J27" s="99">
        <v>169</v>
      </c>
      <c r="K27" s="103">
        <f t="shared" si="4"/>
        <v>5173597</v>
      </c>
      <c r="L27" s="94"/>
      <c r="M27" s="102">
        <f t="shared" si="5"/>
        <v>0</v>
      </c>
      <c r="N27" s="94"/>
      <c r="O27" s="103">
        <f t="shared" si="6"/>
        <v>0</v>
      </c>
      <c r="P27" s="99">
        <v>220</v>
      </c>
      <c r="Q27" s="102">
        <f t="shared" si="7"/>
        <v>12732060</v>
      </c>
      <c r="R27" s="99">
        <v>45</v>
      </c>
      <c r="S27" s="103">
        <f t="shared" si="8"/>
        <v>1377585</v>
      </c>
      <c r="T27" s="46">
        <v>0</v>
      </c>
      <c r="U27" s="29">
        <v>0</v>
      </c>
      <c r="V27" s="46">
        <f t="shared" si="0"/>
        <v>2727</v>
      </c>
      <c r="W27" s="29">
        <f t="shared" si="9"/>
        <v>129632831</v>
      </c>
      <c r="X27" s="73"/>
      <c r="Y27" s="73"/>
      <c r="Z27" s="73"/>
      <c r="AA27" s="73"/>
      <c r="AB27" s="73"/>
      <c r="AC27" s="73"/>
    </row>
    <row r="28" spans="1:29" s="65" customFormat="1" x14ac:dyDescent="0.2">
      <c r="A28" s="60">
        <v>7302</v>
      </c>
      <c r="B28" s="252" t="s">
        <v>547</v>
      </c>
      <c r="C28" s="61" t="s">
        <v>132</v>
      </c>
      <c r="D28" s="93">
        <v>185</v>
      </c>
      <c r="E28" s="102">
        <f t="shared" si="1"/>
        <v>10706505</v>
      </c>
      <c r="F28" s="93">
        <v>184</v>
      </c>
      <c r="G28" s="103">
        <f t="shared" si="2"/>
        <v>5632792</v>
      </c>
      <c r="H28" s="99">
        <v>163</v>
      </c>
      <c r="I28" s="102">
        <f t="shared" si="3"/>
        <v>9433299</v>
      </c>
      <c r="J28" s="99">
        <v>30</v>
      </c>
      <c r="K28" s="103">
        <f t="shared" si="4"/>
        <v>918390</v>
      </c>
      <c r="L28" s="94"/>
      <c r="M28" s="102">
        <f t="shared" si="5"/>
        <v>0</v>
      </c>
      <c r="N28" s="94"/>
      <c r="O28" s="103">
        <f t="shared" si="6"/>
        <v>0</v>
      </c>
      <c r="P28" s="94"/>
      <c r="Q28" s="102">
        <f t="shared" si="7"/>
        <v>0</v>
      </c>
      <c r="R28" s="94"/>
      <c r="S28" s="103">
        <f t="shared" si="8"/>
        <v>0</v>
      </c>
      <c r="T28" s="46">
        <v>0</v>
      </c>
      <c r="U28" s="29">
        <v>0</v>
      </c>
      <c r="V28" s="46">
        <f t="shared" si="0"/>
        <v>562</v>
      </c>
      <c r="W28" s="29">
        <f t="shared" si="9"/>
        <v>26690986</v>
      </c>
      <c r="X28" s="73"/>
      <c r="Y28" s="73"/>
      <c r="Z28" s="73"/>
      <c r="AA28" s="73"/>
      <c r="AB28" s="73"/>
      <c r="AC28" s="73"/>
    </row>
    <row r="29" spans="1:29" s="65" customFormat="1" x14ac:dyDescent="0.2">
      <c r="A29" s="60">
        <v>7303</v>
      </c>
      <c r="B29" s="252" t="s">
        <v>527</v>
      </c>
      <c r="C29" s="61" t="s">
        <v>133</v>
      </c>
      <c r="D29" s="93">
        <v>358</v>
      </c>
      <c r="E29" s="102">
        <f t="shared" si="1"/>
        <v>20718534</v>
      </c>
      <c r="F29" s="93">
        <v>237</v>
      </c>
      <c r="G29" s="103">
        <f t="shared" si="2"/>
        <v>7255281</v>
      </c>
      <c r="H29" s="99">
        <v>150</v>
      </c>
      <c r="I29" s="102">
        <f t="shared" si="3"/>
        <v>8680950</v>
      </c>
      <c r="J29" s="99">
        <v>73</v>
      </c>
      <c r="K29" s="103">
        <f t="shared" si="4"/>
        <v>2234749</v>
      </c>
      <c r="L29" s="94"/>
      <c r="M29" s="102">
        <f t="shared" si="5"/>
        <v>0</v>
      </c>
      <c r="N29" s="94"/>
      <c r="O29" s="103">
        <f t="shared" si="6"/>
        <v>0</v>
      </c>
      <c r="P29" s="94">
        <v>69</v>
      </c>
      <c r="Q29" s="102">
        <f t="shared" si="7"/>
        <v>3993237</v>
      </c>
      <c r="R29" s="94">
        <v>8</v>
      </c>
      <c r="S29" s="103">
        <f t="shared" si="8"/>
        <v>244904</v>
      </c>
      <c r="T29" s="46">
        <v>0</v>
      </c>
      <c r="U29" s="29">
        <v>0</v>
      </c>
      <c r="V29" s="46">
        <f t="shared" si="0"/>
        <v>895</v>
      </c>
      <c r="W29" s="29">
        <f t="shared" si="9"/>
        <v>43127655</v>
      </c>
      <c r="X29" s="73"/>
      <c r="Y29" s="73"/>
      <c r="Z29" s="73"/>
      <c r="AA29" s="73"/>
      <c r="AB29" s="73"/>
      <c r="AC29" s="73"/>
    </row>
    <row r="30" spans="1:29" s="65" customFormat="1" x14ac:dyDescent="0.2">
      <c r="A30" s="60">
        <v>7304</v>
      </c>
      <c r="B30" s="252" t="s">
        <v>542</v>
      </c>
      <c r="C30" s="61" t="s">
        <v>134</v>
      </c>
      <c r="D30" s="93">
        <v>480</v>
      </c>
      <c r="E30" s="102">
        <f t="shared" si="1"/>
        <v>27779040</v>
      </c>
      <c r="F30" s="93">
        <v>356</v>
      </c>
      <c r="G30" s="103">
        <f t="shared" si="2"/>
        <v>10898228</v>
      </c>
      <c r="H30" s="99">
        <v>195</v>
      </c>
      <c r="I30" s="102">
        <f t="shared" si="3"/>
        <v>11285235</v>
      </c>
      <c r="J30" s="99">
        <v>66</v>
      </c>
      <c r="K30" s="103">
        <f t="shared" si="4"/>
        <v>2020458</v>
      </c>
      <c r="L30" s="94"/>
      <c r="M30" s="102">
        <f t="shared" si="5"/>
        <v>0</v>
      </c>
      <c r="N30" s="94"/>
      <c r="O30" s="103">
        <f t="shared" si="6"/>
        <v>0</v>
      </c>
      <c r="P30" s="94">
        <v>88</v>
      </c>
      <c r="Q30" s="102">
        <f t="shared" si="7"/>
        <v>5092824</v>
      </c>
      <c r="R30" s="94">
        <v>25</v>
      </c>
      <c r="S30" s="103">
        <f t="shared" si="8"/>
        <v>765325</v>
      </c>
      <c r="T30" s="46">
        <v>0</v>
      </c>
      <c r="U30" s="29">
        <v>0</v>
      </c>
      <c r="V30" s="46">
        <f t="shared" si="0"/>
        <v>1210</v>
      </c>
      <c r="W30" s="29">
        <f t="shared" si="9"/>
        <v>57841110</v>
      </c>
      <c r="X30" s="73"/>
      <c r="Y30" s="73"/>
      <c r="Z30" s="73"/>
      <c r="AA30" s="73"/>
      <c r="AB30" s="73"/>
      <c r="AC30" s="73"/>
    </row>
    <row r="31" spans="1:29" s="65" customFormat="1" x14ac:dyDescent="0.2">
      <c r="A31" s="60">
        <v>7305</v>
      </c>
      <c r="B31" s="252" t="s">
        <v>549</v>
      </c>
      <c r="C31" s="61" t="s">
        <v>135</v>
      </c>
      <c r="D31" s="93">
        <v>431</v>
      </c>
      <c r="E31" s="102">
        <f t="shared" si="1"/>
        <v>24943263</v>
      </c>
      <c r="F31" s="93">
        <v>333</v>
      </c>
      <c r="G31" s="103">
        <f t="shared" si="2"/>
        <v>10194129</v>
      </c>
      <c r="H31" s="99">
        <v>202</v>
      </c>
      <c r="I31" s="102">
        <f t="shared" si="3"/>
        <v>11690346</v>
      </c>
      <c r="J31" s="99">
        <v>128</v>
      </c>
      <c r="K31" s="103">
        <f t="shared" si="4"/>
        <v>3918464</v>
      </c>
      <c r="L31" s="94"/>
      <c r="M31" s="102">
        <f t="shared" si="5"/>
        <v>0</v>
      </c>
      <c r="N31" s="94"/>
      <c r="O31" s="103">
        <f t="shared" si="6"/>
        <v>0</v>
      </c>
      <c r="P31" s="94">
        <v>48</v>
      </c>
      <c r="Q31" s="102">
        <f t="shared" si="7"/>
        <v>2777904</v>
      </c>
      <c r="R31" s="94">
        <v>12</v>
      </c>
      <c r="S31" s="103">
        <f t="shared" si="8"/>
        <v>367356</v>
      </c>
      <c r="T31" s="46">
        <v>0</v>
      </c>
      <c r="U31" s="29">
        <v>0</v>
      </c>
      <c r="V31" s="46">
        <f t="shared" si="0"/>
        <v>1154</v>
      </c>
      <c r="W31" s="29">
        <f t="shared" si="9"/>
        <v>53891462</v>
      </c>
      <c r="X31" s="73"/>
      <c r="Y31" s="73"/>
      <c r="Z31" s="73"/>
      <c r="AA31" s="73"/>
      <c r="AB31" s="73"/>
      <c r="AC31" s="73"/>
    </row>
    <row r="32" spans="1:29" s="65" customFormat="1" x14ac:dyDescent="0.2">
      <c r="A32" s="60">
        <v>7306</v>
      </c>
      <c r="B32" s="252" t="s">
        <v>543</v>
      </c>
      <c r="C32" s="61" t="s">
        <v>136</v>
      </c>
      <c r="D32" s="93">
        <v>372</v>
      </c>
      <c r="E32" s="102">
        <f t="shared" si="1"/>
        <v>21528756</v>
      </c>
      <c r="F32" s="93">
        <v>255</v>
      </c>
      <c r="G32" s="103">
        <f t="shared" si="2"/>
        <v>7806315</v>
      </c>
      <c r="H32" s="99">
        <v>156</v>
      </c>
      <c r="I32" s="102">
        <f t="shared" si="3"/>
        <v>9028188</v>
      </c>
      <c r="J32" s="99">
        <v>77</v>
      </c>
      <c r="K32" s="103">
        <f t="shared" si="4"/>
        <v>2357201</v>
      </c>
      <c r="L32" s="94"/>
      <c r="M32" s="102">
        <f t="shared" si="5"/>
        <v>0</v>
      </c>
      <c r="N32" s="94"/>
      <c r="O32" s="103">
        <f t="shared" si="6"/>
        <v>0</v>
      </c>
      <c r="P32" s="94">
        <v>24</v>
      </c>
      <c r="Q32" s="102">
        <f t="shared" si="7"/>
        <v>1388952</v>
      </c>
      <c r="R32" s="94">
        <v>8</v>
      </c>
      <c r="S32" s="103">
        <f t="shared" si="8"/>
        <v>244904</v>
      </c>
      <c r="T32" s="46">
        <v>5</v>
      </c>
      <c r="U32" s="29">
        <v>40805</v>
      </c>
      <c r="V32" s="46">
        <f t="shared" si="0"/>
        <v>897</v>
      </c>
      <c r="W32" s="29">
        <f t="shared" si="9"/>
        <v>42395121</v>
      </c>
      <c r="X32" s="73"/>
      <c r="Y32" s="73"/>
      <c r="Z32" s="73"/>
      <c r="AA32" s="73"/>
      <c r="AB32" s="73"/>
      <c r="AC32" s="73"/>
    </row>
    <row r="33" spans="1:29" s="65" customFormat="1" x14ac:dyDescent="0.2">
      <c r="A33" s="60">
        <v>7309</v>
      </c>
      <c r="B33" s="252" t="s">
        <v>550</v>
      </c>
      <c r="C33" s="61" t="s">
        <v>137</v>
      </c>
      <c r="D33" s="93">
        <v>306</v>
      </c>
      <c r="E33" s="102">
        <f t="shared" si="1"/>
        <v>17709138</v>
      </c>
      <c r="F33" s="93">
        <v>191</v>
      </c>
      <c r="G33" s="103">
        <f t="shared" si="2"/>
        <v>5847083</v>
      </c>
      <c r="H33" s="99">
        <v>111</v>
      </c>
      <c r="I33" s="102">
        <f t="shared" si="3"/>
        <v>6423903</v>
      </c>
      <c r="J33" s="99">
        <v>47</v>
      </c>
      <c r="K33" s="103">
        <f t="shared" si="4"/>
        <v>1438811</v>
      </c>
      <c r="L33" s="94"/>
      <c r="M33" s="102">
        <f t="shared" si="5"/>
        <v>0</v>
      </c>
      <c r="N33" s="94"/>
      <c r="O33" s="103">
        <f t="shared" si="6"/>
        <v>0</v>
      </c>
      <c r="P33" s="94"/>
      <c r="Q33" s="102">
        <f t="shared" si="7"/>
        <v>0</v>
      </c>
      <c r="R33" s="94"/>
      <c r="S33" s="103">
        <f t="shared" si="8"/>
        <v>0</v>
      </c>
      <c r="T33" s="46">
        <v>0</v>
      </c>
      <c r="U33" s="29">
        <v>0</v>
      </c>
      <c r="V33" s="46">
        <f t="shared" si="0"/>
        <v>655</v>
      </c>
      <c r="W33" s="29">
        <f t="shared" si="9"/>
        <v>31418935</v>
      </c>
      <c r="X33" s="73"/>
      <c r="Y33" s="73"/>
      <c r="Z33" s="73"/>
      <c r="AA33" s="73"/>
      <c r="AB33" s="73"/>
      <c r="AC33" s="73"/>
    </row>
    <row r="34" spans="1:29" s="65" customFormat="1" x14ac:dyDescent="0.2">
      <c r="A34" s="60">
        <v>7310</v>
      </c>
      <c r="B34" s="252" t="s">
        <v>546</v>
      </c>
      <c r="C34" s="61" t="s">
        <v>138</v>
      </c>
      <c r="D34" s="93"/>
      <c r="E34" s="102">
        <f t="shared" si="1"/>
        <v>0</v>
      </c>
      <c r="F34" s="93"/>
      <c r="G34" s="103">
        <f t="shared" si="2"/>
        <v>0</v>
      </c>
      <c r="H34" s="99">
        <v>175</v>
      </c>
      <c r="I34" s="102">
        <f t="shared" si="3"/>
        <v>10127775</v>
      </c>
      <c r="J34" s="99">
        <v>123</v>
      </c>
      <c r="K34" s="103">
        <f t="shared" si="4"/>
        <v>3765399</v>
      </c>
      <c r="L34" s="94"/>
      <c r="M34" s="102">
        <f t="shared" si="5"/>
        <v>0</v>
      </c>
      <c r="N34" s="94"/>
      <c r="O34" s="103">
        <f t="shared" si="6"/>
        <v>0</v>
      </c>
      <c r="P34" s="94"/>
      <c r="Q34" s="102">
        <f t="shared" si="7"/>
        <v>0</v>
      </c>
      <c r="R34" s="94"/>
      <c r="S34" s="103">
        <f t="shared" si="8"/>
        <v>0</v>
      </c>
      <c r="T34" s="46">
        <v>0</v>
      </c>
      <c r="U34" s="29">
        <v>0</v>
      </c>
      <c r="V34" s="46">
        <f t="shared" si="0"/>
        <v>298</v>
      </c>
      <c r="W34" s="29">
        <f t="shared" si="9"/>
        <v>13893174</v>
      </c>
      <c r="X34" s="73"/>
      <c r="Y34" s="73"/>
      <c r="Z34" s="73"/>
      <c r="AA34" s="73"/>
      <c r="AB34" s="73"/>
      <c r="AC34" s="73"/>
    </row>
    <row r="35" spans="1:29" s="65" customFormat="1" x14ac:dyDescent="0.2">
      <c r="A35" s="60">
        <v>7401</v>
      </c>
      <c r="B35" s="252" t="s">
        <v>523</v>
      </c>
      <c r="C35" s="79" t="s">
        <v>139</v>
      </c>
      <c r="D35" s="93">
        <v>586</v>
      </c>
      <c r="E35" s="102">
        <f t="shared" si="1"/>
        <v>33913578</v>
      </c>
      <c r="F35" s="93">
        <v>507</v>
      </c>
      <c r="G35" s="103">
        <f t="shared" si="2"/>
        <v>15520791</v>
      </c>
      <c r="H35" s="99">
        <v>221</v>
      </c>
      <c r="I35" s="102">
        <f t="shared" si="3"/>
        <v>12789933</v>
      </c>
      <c r="J35" s="99">
        <v>88</v>
      </c>
      <c r="K35" s="103">
        <f t="shared" si="4"/>
        <v>2693944</v>
      </c>
      <c r="L35" s="99">
        <v>12</v>
      </c>
      <c r="M35" s="102">
        <f t="shared" si="5"/>
        <v>694476</v>
      </c>
      <c r="N35" s="99">
        <v>5</v>
      </c>
      <c r="O35" s="103">
        <f t="shared" si="6"/>
        <v>153065</v>
      </c>
      <c r="P35" s="94"/>
      <c r="Q35" s="102">
        <f t="shared" si="7"/>
        <v>0</v>
      </c>
      <c r="R35" s="94"/>
      <c r="S35" s="103">
        <f t="shared" si="8"/>
        <v>0</v>
      </c>
      <c r="T35" s="46">
        <v>1</v>
      </c>
      <c r="U35" s="29">
        <v>7532</v>
      </c>
      <c r="V35" s="46">
        <f t="shared" si="0"/>
        <v>1420</v>
      </c>
      <c r="W35" s="29">
        <f t="shared" si="9"/>
        <v>65773319</v>
      </c>
      <c r="X35" s="73"/>
      <c r="Y35" s="73"/>
      <c r="Z35" s="73"/>
      <c r="AA35" s="73"/>
      <c r="AB35" s="73"/>
      <c r="AC35" s="73"/>
    </row>
    <row r="36" spans="1:29" s="65" customFormat="1" x14ac:dyDescent="0.2">
      <c r="A36" s="60">
        <v>7402</v>
      </c>
      <c r="B36" s="252" t="s">
        <v>536</v>
      </c>
      <c r="C36" s="79" t="s">
        <v>140</v>
      </c>
      <c r="D36" s="93">
        <v>255</v>
      </c>
      <c r="E36" s="102">
        <f t="shared" si="1"/>
        <v>14757615</v>
      </c>
      <c r="F36" s="93">
        <v>151</v>
      </c>
      <c r="G36" s="103">
        <f t="shared" si="2"/>
        <v>4622563</v>
      </c>
      <c r="H36" s="99">
        <v>88</v>
      </c>
      <c r="I36" s="102">
        <f t="shared" si="3"/>
        <v>5092824</v>
      </c>
      <c r="J36" s="99">
        <v>34</v>
      </c>
      <c r="K36" s="103">
        <f t="shared" si="4"/>
        <v>1040842</v>
      </c>
      <c r="L36" s="94"/>
      <c r="M36" s="102">
        <f t="shared" si="5"/>
        <v>0</v>
      </c>
      <c r="N36" s="94"/>
      <c r="O36" s="103">
        <f t="shared" si="6"/>
        <v>0</v>
      </c>
      <c r="P36" s="94">
        <v>20</v>
      </c>
      <c r="Q36" s="102">
        <f t="shared" si="7"/>
        <v>1157460</v>
      </c>
      <c r="R36" s="94">
        <v>4</v>
      </c>
      <c r="S36" s="103">
        <f t="shared" si="8"/>
        <v>122452</v>
      </c>
      <c r="T36" s="46">
        <v>0</v>
      </c>
      <c r="U36" s="29">
        <v>0</v>
      </c>
      <c r="V36" s="46">
        <f t="shared" si="0"/>
        <v>552</v>
      </c>
      <c r="W36" s="29">
        <f t="shared" si="9"/>
        <v>26793756</v>
      </c>
      <c r="X36" s="73"/>
      <c r="Y36" s="73"/>
      <c r="Z36" s="73"/>
      <c r="AA36" s="73"/>
      <c r="AB36" s="73"/>
      <c r="AC36" s="73"/>
    </row>
    <row r="37" spans="1:29" s="65" customFormat="1" ht="13.5" thickBot="1" x14ac:dyDescent="0.25">
      <c r="A37" s="62">
        <v>7403</v>
      </c>
      <c r="B37" s="253" t="s">
        <v>535</v>
      </c>
      <c r="C37" s="63" t="s">
        <v>141</v>
      </c>
      <c r="D37" s="93">
        <v>213</v>
      </c>
      <c r="E37" s="102">
        <f t="shared" si="1"/>
        <v>12326949</v>
      </c>
      <c r="F37" s="93">
        <v>115</v>
      </c>
      <c r="G37" s="103">
        <f t="shared" si="2"/>
        <v>3520495</v>
      </c>
      <c r="H37" s="99">
        <v>27</v>
      </c>
      <c r="I37" s="102">
        <f t="shared" si="3"/>
        <v>1562571</v>
      </c>
      <c r="J37" s="99">
        <v>16</v>
      </c>
      <c r="K37" s="103">
        <f t="shared" si="4"/>
        <v>489808</v>
      </c>
      <c r="L37" s="94"/>
      <c r="M37" s="102">
        <f t="shared" si="5"/>
        <v>0</v>
      </c>
      <c r="N37" s="94"/>
      <c r="O37" s="103">
        <f t="shared" si="6"/>
        <v>0</v>
      </c>
      <c r="P37" s="94">
        <v>4</v>
      </c>
      <c r="Q37" s="102">
        <f t="shared" si="7"/>
        <v>231492</v>
      </c>
      <c r="R37" s="94">
        <v>1</v>
      </c>
      <c r="S37" s="103">
        <f t="shared" si="8"/>
        <v>30613</v>
      </c>
      <c r="T37" s="49">
        <v>1</v>
      </c>
      <c r="U37" s="50">
        <v>8161</v>
      </c>
      <c r="V37" s="49">
        <f t="shared" si="0"/>
        <v>377</v>
      </c>
      <c r="W37" s="29">
        <f t="shared" si="9"/>
        <v>18170089</v>
      </c>
      <c r="X37" s="73"/>
      <c r="Y37" s="73"/>
      <c r="Z37" s="73"/>
      <c r="AA37" s="73"/>
      <c r="AB37" s="73"/>
      <c r="AC37" s="73"/>
    </row>
    <row r="38" spans="1:29" s="65" customFormat="1" ht="13.5" thickBot="1" x14ac:dyDescent="0.25">
      <c r="A38" s="335" t="s">
        <v>21</v>
      </c>
      <c r="B38" s="336"/>
      <c r="C38" s="337"/>
      <c r="D38" s="4">
        <f>SUM(D8:D37)</f>
        <v>11734</v>
      </c>
      <c r="E38" s="3">
        <f t="shared" ref="E38:V38" si="10">SUM(E8:E37)</f>
        <v>679081782</v>
      </c>
      <c r="F38" s="3">
        <f t="shared" si="10"/>
        <v>8601</v>
      </c>
      <c r="G38" s="3">
        <f t="shared" si="10"/>
        <v>263302413</v>
      </c>
      <c r="H38" s="3">
        <f t="shared" si="10"/>
        <v>4011</v>
      </c>
      <c r="I38" s="3">
        <f t="shared" si="10"/>
        <v>232128603</v>
      </c>
      <c r="J38" s="3">
        <f t="shared" si="10"/>
        <v>2419</v>
      </c>
      <c r="K38" s="3">
        <f t="shared" si="10"/>
        <v>74052847</v>
      </c>
      <c r="L38" s="3">
        <f>SUM(L8:L37)</f>
        <v>60</v>
      </c>
      <c r="M38" s="3">
        <f>SUM(M8:M37)</f>
        <v>3472380</v>
      </c>
      <c r="N38" s="3">
        <f>SUM(N8:N37)</f>
        <v>7</v>
      </c>
      <c r="O38" s="3">
        <f>SUM(O8:O37)</f>
        <v>214291</v>
      </c>
      <c r="P38" s="3">
        <f t="shared" si="10"/>
        <v>1150</v>
      </c>
      <c r="Q38" s="3">
        <f>SUM(Q8:Q37)</f>
        <v>66553950</v>
      </c>
      <c r="R38" s="3">
        <f t="shared" si="10"/>
        <v>268</v>
      </c>
      <c r="S38" s="35">
        <f>SUM(S8:S37)</f>
        <v>8204284</v>
      </c>
      <c r="T38" s="3">
        <f t="shared" si="10"/>
        <v>11</v>
      </c>
      <c r="U38" s="3">
        <f t="shared" si="10"/>
        <v>156347</v>
      </c>
      <c r="V38" s="3">
        <f t="shared" si="10"/>
        <v>28261</v>
      </c>
      <c r="W38" s="22">
        <f>SUM(W8:W37)</f>
        <v>1327166897</v>
      </c>
    </row>
    <row r="39" spans="1:29" x14ac:dyDescent="0.2">
      <c r="X39" s="10"/>
    </row>
    <row r="42" spans="1:29" x14ac:dyDescent="0.2">
      <c r="F42" s="40" t="s">
        <v>372</v>
      </c>
      <c r="G42" s="41">
        <v>57873</v>
      </c>
    </row>
    <row r="43" spans="1:29" x14ac:dyDescent="0.2">
      <c r="F43" s="40" t="s">
        <v>373</v>
      </c>
      <c r="G43" s="41">
        <v>30613</v>
      </c>
    </row>
  </sheetData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85" zoomScaleNormal="85" workbookViewId="0">
      <selection activeCell="T20" sqref="T20"/>
    </sheetView>
  </sheetViews>
  <sheetFormatPr baseColWidth="10" defaultRowHeight="12.75" x14ac:dyDescent="0.2"/>
  <cols>
    <col min="1" max="1" width="9.28515625" style="51" customWidth="1"/>
    <col min="2" max="2" width="14.140625" style="51" customWidth="1"/>
    <col min="3" max="3" width="20.28515625" style="51" customWidth="1"/>
    <col min="4" max="19" width="15.85546875" customWidth="1"/>
    <col min="20" max="20" width="15.140625" customWidth="1"/>
    <col min="21" max="21" width="19.5703125" customWidth="1"/>
    <col min="22" max="22" width="11.85546875" bestFit="1" customWidth="1"/>
    <col min="23" max="23" width="19.42578125" customWidth="1"/>
  </cols>
  <sheetData>
    <row r="1" spans="1:34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34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34" ht="18" x14ac:dyDescent="0.25">
      <c r="A4" s="341" t="s">
        <v>396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34" ht="13.5" thickBot="1" x14ac:dyDescent="0.25"/>
    <row r="6" spans="1:34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34" s="65" customFormat="1" ht="130.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34" s="65" customFormat="1" ht="15" x14ac:dyDescent="0.25">
      <c r="A8" s="60">
        <v>8201</v>
      </c>
      <c r="B8" s="252" t="s">
        <v>551</v>
      </c>
      <c r="C8" s="61" t="s">
        <v>163</v>
      </c>
      <c r="D8" s="150">
        <v>1124</v>
      </c>
      <c r="E8" s="109">
        <f t="shared" ref="E8:E40" si="0">D8*$G$44</f>
        <v>65049252</v>
      </c>
      <c r="F8" s="150">
        <v>929</v>
      </c>
      <c r="G8" s="28">
        <f t="shared" ref="G8:G40" si="1">F8*$G$45</f>
        <v>28439477</v>
      </c>
      <c r="H8" s="150">
        <v>480</v>
      </c>
      <c r="I8" s="109">
        <f t="shared" ref="I8:I40" si="2">H8*$G$44</f>
        <v>27779040</v>
      </c>
      <c r="J8" s="150">
        <v>320</v>
      </c>
      <c r="K8" s="28">
        <f t="shared" ref="K8:K40" si="3">J8*$G$45</f>
        <v>9796160</v>
      </c>
      <c r="L8" s="151">
        <v>108</v>
      </c>
      <c r="M8" s="109">
        <f t="shared" ref="M8:M40" si="4">L8*$G$44</f>
        <v>6250284</v>
      </c>
      <c r="N8" s="151">
        <v>17</v>
      </c>
      <c r="O8" s="28">
        <f t="shared" ref="O8:O40" si="5">N8*$G$45</f>
        <v>520421</v>
      </c>
      <c r="P8" s="153">
        <v>33</v>
      </c>
      <c r="Q8" s="109">
        <f t="shared" ref="Q8:Q40" si="6">P8*$G$44</f>
        <v>1909809</v>
      </c>
      <c r="R8" s="152"/>
      <c r="S8" s="28">
        <f t="shared" ref="S8:S40" si="7">R8*$G$45</f>
        <v>0</v>
      </c>
      <c r="T8" s="26">
        <v>0</v>
      </c>
      <c r="U8" s="110">
        <v>0</v>
      </c>
      <c r="V8" s="26">
        <f t="shared" ref="V8" si="8">D8+F8+H8+J8+L8+N8+P8+R8+T8</f>
        <v>3011</v>
      </c>
      <c r="W8" s="29">
        <f t="shared" ref="W8" si="9">(E8+G8+I8+K8+M8+O8+Q8+S8+U8)</f>
        <v>139744443</v>
      </c>
      <c r="X8" s="73"/>
      <c r="Y8" s="14"/>
      <c r="Z8" s="14"/>
      <c r="AA8"/>
      <c r="AB8"/>
      <c r="AD8" s="73"/>
      <c r="AE8" s="73"/>
      <c r="AG8" s="73"/>
      <c r="AH8" s="73"/>
    </row>
    <row r="9" spans="1:34" s="65" customFormat="1" ht="15" x14ac:dyDescent="0.25">
      <c r="A9" s="60">
        <v>8202</v>
      </c>
      <c r="B9" s="252" t="s">
        <v>562</v>
      </c>
      <c r="C9" s="61" t="s">
        <v>164</v>
      </c>
      <c r="D9" s="150">
        <v>247</v>
      </c>
      <c r="E9" s="109">
        <f t="shared" si="0"/>
        <v>14294631</v>
      </c>
      <c r="F9" s="150">
        <v>402</v>
      </c>
      <c r="G9" s="28">
        <f t="shared" si="1"/>
        <v>12306426</v>
      </c>
      <c r="H9" s="150">
        <v>122</v>
      </c>
      <c r="I9" s="109">
        <f t="shared" si="2"/>
        <v>7060506</v>
      </c>
      <c r="J9" s="150">
        <v>55</v>
      </c>
      <c r="K9" s="28">
        <f t="shared" si="3"/>
        <v>1683715</v>
      </c>
      <c r="L9" s="152"/>
      <c r="M9" s="109">
        <f t="shared" si="4"/>
        <v>0</v>
      </c>
      <c r="N9" s="152"/>
      <c r="O9" s="28">
        <f t="shared" si="5"/>
        <v>0</v>
      </c>
      <c r="P9" s="153">
        <v>40</v>
      </c>
      <c r="Q9" s="109">
        <f t="shared" si="6"/>
        <v>2314920</v>
      </c>
      <c r="R9" s="152">
        <v>15</v>
      </c>
      <c r="S9" s="28">
        <f t="shared" si="7"/>
        <v>459195</v>
      </c>
      <c r="T9" s="26">
        <v>0</v>
      </c>
      <c r="U9" s="110">
        <v>0</v>
      </c>
      <c r="V9" s="26">
        <f t="shared" ref="V9:V40" si="10">D9+F9+H9+J9+L9+N9+P9+R9+T9</f>
        <v>881</v>
      </c>
      <c r="W9" s="29">
        <f t="shared" ref="W9:W40" si="11">(E9+G9+I9+K9+M9+O9+Q9+S9+U9)</f>
        <v>38119393</v>
      </c>
      <c r="X9" s="73"/>
      <c r="Y9" s="14"/>
      <c r="Z9" s="14"/>
      <c r="AA9"/>
      <c r="AB9"/>
      <c r="AD9" s="73"/>
      <c r="AE9" s="73"/>
      <c r="AG9" s="73"/>
      <c r="AH9" s="73"/>
    </row>
    <row r="10" spans="1:34" s="65" customFormat="1" ht="15" x14ac:dyDescent="0.25">
      <c r="A10" s="60">
        <v>8203</v>
      </c>
      <c r="B10" s="252" t="s">
        <v>561</v>
      </c>
      <c r="C10" s="61" t="s">
        <v>165</v>
      </c>
      <c r="D10" s="150">
        <v>306</v>
      </c>
      <c r="E10" s="109">
        <f t="shared" si="0"/>
        <v>17709138</v>
      </c>
      <c r="F10" s="150">
        <v>283</v>
      </c>
      <c r="G10" s="28">
        <f t="shared" si="1"/>
        <v>8663479</v>
      </c>
      <c r="H10" s="150">
        <v>138</v>
      </c>
      <c r="I10" s="109">
        <f t="shared" si="2"/>
        <v>7986474</v>
      </c>
      <c r="J10" s="150">
        <v>51</v>
      </c>
      <c r="K10" s="28">
        <f t="shared" si="3"/>
        <v>1561263</v>
      </c>
      <c r="L10" s="151">
        <v>8</v>
      </c>
      <c r="M10" s="109">
        <f t="shared" si="4"/>
        <v>462984</v>
      </c>
      <c r="N10" s="151">
        <v>2</v>
      </c>
      <c r="O10" s="28">
        <f t="shared" si="5"/>
        <v>61226</v>
      </c>
      <c r="P10" s="153"/>
      <c r="Q10" s="109">
        <f t="shared" si="6"/>
        <v>0</v>
      </c>
      <c r="R10" s="152"/>
      <c r="S10" s="28">
        <f t="shared" si="7"/>
        <v>0</v>
      </c>
      <c r="T10" s="26">
        <v>0</v>
      </c>
      <c r="U10" s="110">
        <v>0</v>
      </c>
      <c r="V10" s="26">
        <f t="shared" si="10"/>
        <v>788</v>
      </c>
      <c r="W10" s="29">
        <f t="shared" si="11"/>
        <v>36444564</v>
      </c>
      <c r="X10" s="73"/>
      <c r="Y10" s="14"/>
      <c r="Z10" s="14"/>
      <c r="AA10"/>
      <c r="AB10"/>
      <c r="AD10" s="73"/>
      <c r="AE10" s="73"/>
      <c r="AG10" s="73"/>
      <c r="AH10" s="73"/>
    </row>
    <row r="11" spans="1:34" s="65" customFormat="1" ht="15" x14ac:dyDescent="0.25">
      <c r="A11" s="60">
        <v>8204</v>
      </c>
      <c r="B11" s="252" t="s">
        <v>554</v>
      </c>
      <c r="C11" s="61" t="s">
        <v>166</v>
      </c>
      <c r="D11" s="150">
        <v>194</v>
      </c>
      <c r="E11" s="109">
        <f t="shared" si="0"/>
        <v>11227362</v>
      </c>
      <c r="F11" s="150">
        <v>150</v>
      </c>
      <c r="G11" s="28">
        <f t="shared" si="1"/>
        <v>4591950</v>
      </c>
      <c r="H11" s="150">
        <v>17</v>
      </c>
      <c r="I11" s="109">
        <f t="shared" si="2"/>
        <v>983841</v>
      </c>
      <c r="J11" s="150">
        <v>15</v>
      </c>
      <c r="K11" s="28">
        <f t="shared" si="3"/>
        <v>459195</v>
      </c>
      <c r="L11" s="152"/>
      <c r="M11" s="109">
        <f t="shared" si="4"/>
        <v>0</v>
      </c>
      <c r="N11" s="152"/>
      <c r="O11" s="28">
        <f t="shared" si="5"/>
        <v>0</v>
      </c>
      <c r="P11" s="153"/>
      <c r="Q11" s="109">
        <f t="shared" si="6"/>
        <v>0</v>
      </c>
      <c r="R11" s="152"/>
      <c r="S11" s="28">
        <f t="shared" si="7"/>
        <v>0</v>
      </c>
      <c r="T11" s="26">
        <v>0</v>
      </c>
      <c r="U11" s="110">
        <v>0</v>
      </c>
      <c r="V11" s="26">
        <f t="shared" si="10"/>
        <v>376</v>
      </c>
      <c r="W11" s="29">
        <f t="shared" si="11"/>
        <v>17262348</v>
      </c>
      <c r="X11" s="73"/>
      <c r="Y11" s="14"/>
      <c r="Z11" s="14"/>
      <c r="AA11"/>
      <c r="AB11"/>
      <c r="AD11" s="73"/>
      <c r="AE11" s="73"/>
      <c r="AG11" s="73"/>
      <c r="AH11" s="73"/>
    </row>
    <row r="12" spans="1:34" s="65" customFormat="1" ht="15" x14ac:dyDescent="0.25">
      <c r="A12" s="60">
        <v>8205</v>
      </c>
      <c r="B12" s="252" t="s">
        <v>566</v>
      </c>
      <c r="C12" s="61" t="s">
        <v>167</v>
      </c>
      <c r="D12" s="150">
        <v>682</v>
      </c>
      <c r="E12" s="109">
        <f t="shared" si="0"/>
        <v>39469386</v>
      </c>
      <c r="F12" s="150">
        <v>825</v>
      </c>
      <c r="G12" s="28">
        <f t="shared" si="1"/>
        <v>25255725</v>
      </c>
      <c r="H12" s="150">
        <v>280</v>
      </c>
      <c r="I12" s="109">
        <f t="shared" si="2"/>
        <v>16204440</v>
      </c>
      <c r="J12" s="150">
        <v>122</v>
      </c>
      <c r="K12" s="28">
        <f t="shared" si="3"/>
        <v>3734786</v>
      </c>
      <c r="L12" s="152"/>
      <c r="M12" s="109">
        <f t="shared" si="4"/>
        <v>0</v>
      </c>
      <c r="N12" s="152"/>
      <c r="O12" s="28">
        <f t="shared" si="5"/>
        <v>0</v>
      </c>
      <c r="P12" s="153">
        <v>63</v>
      </c>
      <c r="Q12" s="109">
        <f t="shared" si="6"/>
        <v>3645999</v>
      </c>
      <c r="R12" s="152">
        <v>10</v>
      </c>
      <c r="S12" s="28">
        <f t="shared" si="7"/>
        <v>306130</v>
      </c>
      <c r="T12" s="26">
        <v>0</v>
      </c>
      <c r="U12" s="110">
        <v>0</v>
      </c>
      <c r="V12" s="26">
        <f t="shared" si="10"/>
        <v>1982</v>
      </c>
      <c r="W12" s="29">
        <f t="shared" si="11"/>
        <v>88616466</v>
      </c>
      <c r="X12" s="73"/>
      <c r="Y12" s="14"/>
      <c r="Z12" s="14"/>
      <c r="AA12"/>
      <c r="AB12"/>
      <c r="AD12" s="73"/>
      <c r="AE12" s="73"/>
      <c r="AG12" s="73"/>
      <c r="AH12" s="73"/>
    </row>
    <row r="13" spans="1:34" s="65" customFormat="1" ht="15" x14ac:dyDescent="0.25">
      <c r="A13" s="60">
        <v>8206</v>
      </c>
      <c r="B13" s="252" t="s">
        <v>565</v>
      </c>
      <c r="C13" s="61" t="s">
        <v>168</v>
      </c>
      <c r="D13" s="150">
        <v>942</v>
      </c>
      <c r="E13" s="109">
        <f t="shared" si="0"/>
        <v>54516366</v>
      </c>
      <c r="F13" s="150">
        <v>1181</v>
      </c>
      <c r="G13" s="28">
        <f t="shared" si="1"/>
        <v>36153953</v>
      </c>
      <c r="H13" s="150">
        <v>444</v>
      </c>
      <c r="I13" s="109">
        <f t="shared" si="2"/>
        <v>25695612</v>
      </c>
      <c r="J13" s="150">
        <v>262</v>
      </c>
      <c r="K13" s="28">
        <f t="shared" si="3"/>
        <v>8020606</v>
      </c>
      <c r="L13" s="151">
        <v>33</v>
      </c>
      <c r="M13" s="109">
        <f t="shared" si="4"/>
        <v>1909809</v>
      </c>
      <c r="N13" s="151">
        <v>3</v>
      </c>
      <c r="O13" s="28">
        <f t="shared" si="5"/>
        <v>91839</v>
      </c>
      <c r="P13" s="153">
        <v>118</v>
      </c>
      <c r="Q13" s="109">
        <f t="shared" si="6"/>
        <v>6829014</v>
      </c>
      <c r="R13" s="152">
        <v>24</v>
      </c>
      <c r="S13" s="28">
        <f t="shared" si="7"/>
        <v>734712</v>
      </c>
      <c r="T13" s="26">
        <v>2</v>
      </c>
      <c r="U13" s="110">
        <v>16322</v>
      </c>
      <c r="V13" s="26">
        <f t="shared" si="10"/>
        <v>3009</v>
      </c>
      <c r="W13" s="29">
        <f t="shared" si="11"/>
        <v>133968233</v>
      </c>
      <c r="X13" s="73"/>
      <c r="Y13" s="14"/>
      <c r="Z13" s="14"/>
      <c r="AA13"/>
      <c r="AB13"/>
      <c r="AD13" s="73"/>
      <c r="AE13" s="73"/>
      <c r="AG13" s="73"/>
      <c r="AH13" s="73"/>
    </row>
    <row r="14" spans="1:34" s="65" customFormat="1" ht="15" x14ac:dyDescent="0.25">
      <c r="A14" s="60">
        <v>8207</v>
      </c>
      <c r="B14" s="252" t="s">
        <v>491</v>
      </c>
      <c r="C14" s="61" t="s">
        <v>169</v>
      </c>
      <c r="D14" s="150">
        <v>923</v>
      </c>
      <c r="E14" s="109">
        <f t="shared" si="0"/>
        <v>53416779</v>
      </c>
      <c r="F14" s="150">
        <v>944</v>
      </c>
      <c r="G14" s="28">
        <f t="shared" si="1"/>
        <v>28898672</v>
      </c>
      <c r="H14" s="150"/>
      <c r="I14" s="109">
        <f t="shared" si="2"/>
        <v>0</v>
      </c>
      <c r="J14" s="150"/>
      <c r="K14" s="28">
        <f t="shared" si="3"/>
        <v>0</v>
      </c>
      <c r="L14" s="151">
        <v>15</v>
      </c>
      <c r="M14" s="109">
        <f t="shared" si="4"/>
        <v>868095</v>
      </c>
      <c r="N14" s="151">
        <v>1</v>
      </c>
      <c r="O14" s="28">
        <f t="shared" si="5"/>
        <v>30613</v>
      </c>
      <c r="P14" s="153">
        <v>121</v>
      </c>
      <c r="Q14" s="109">
        <f t="shared" si="6"/>
        <v>7002633</v>
      </c>
      <c r="R14" s="152">
        <v>44</v>
      </c>
      <c r="S14" s="28">
        <f t="shared" si="7"/>
        <v>1346972</v>
      </c>
      <c r="T14" s="26">
        <v>0</v>
      </c>
      <c r="U14" s="110">
        <v>0</v>
      </c>
      <c r="V14" s="26">
        <f t="shared" si="10"/>
        <v>2048</v>
      </c>
      <c r="W14" s="29">
        <f t="shared" si="11"/>
        <v>91563764</v>
      </c>
      <c r="X14" s="73"/>
      <c r="Y14" s="14"/>
      <c r="Z14" s="14"/>
      <c r="AA14"/>
      <c r="AB14"/>
      <c r="AD14" s="73"/>
      <c r="AE14" s="73"/>
      <c r="AG14" s="73"/>
      <c r="AH14" s="73"/>
    </row>
    <row r="15" spans="1:34" s="65" customFormat="1" ht="15" x14ac:dyDescent="0.25">
      <c r="A15" s="60">
        <v>8208</v>
      </c>
      <c r="B15" s="252" t="s">
        <v>555</v>
      </c>
      <c r="C15" s="61" t="s">
        <v>170</v>
      </c>
      <c r="D15" s="150">
        <v>682</v>
      </c>
      <c r="E15" s="109">
        <f t="shared" si="0"/>
        <v>39469386</v>
      </c>
      <c r="F15" s="150">
        <v>521</v>
      </c>
      <c r="G15" s="28">
        <f t="shared" si="1"/>
        <v>15949373</v>
      </c>
      <c r="H15" s="150">
        <v>178</v>
      </c>
      <c r="I15" s="109">
        <f t="shared" si="2"/>
        <v>10301394</v>
      </c>
      <c r="J15" s="150">
        <v>98</v>
      </c>
      <c r="K15" s="28">
        <f t="shared" si="3"/>
        <v>3000074</v>
      </c>
      <c r="L15" s="152"/>
      <c r="M15" s="109">
        <f t="shared" si="4"/>
        <v>0</v>
      </c>
      <c r="N15" s="152"/>
      <c r="O15" s="28">
        <f t="shared" si="5"/>
        <v>0</v>
      </c>
      <c r="P15" s="153">
        <v>33</v>
      </c>
      <c r="Q15" s="109">
        <f t="shared" si="6"/>
        <v>1909809</v>
      </c>
      <c r="R15" s="152">
        <v>9</v>
      </c>
      <c r="S15" s="28">
        <f t="shared" si="7"/>
        <v>275517</v>
      </c>
      <c r="T15" s="26">
        <v>0</v>
      </c>
      <c r="U15" s="110">
        <v>0</v>
      </c>
      <c r="V15" s="26">
        <f t="shared" si="10"/>
        <v>1521</v>
      </c>
      <c r="W15" s="29">
        <f t="shared" si="11"/>
        <v>70905553</v>
      </c>
      <c r="X15" s="73"/>
      <c r="Y15" s="14"/>
      <c r="Z15" s="14"/>
      <c r="AA15"/>
      <c r="AB15"/>
      <c r="AD15" s="73"/>
      <c r="AE15" s="73"/>
      <c r="AG15" s="73"/>
      <c r="AH15" s="73"/>
    </row>
    <row r="16" spans="1:34" s="65" customFormat="1" ht="15" x14ac:dyDescent="0.25">
      <c r="A16" s="60">
        <v>8209</v>
      </c>
      <c r="B16" s="252" t="s">
        <v>556</v>
      </c>
      <c r="C16" s="61" t="s">
        <v>171</v>
      </c>
      <c r="D16" s="150">
        <v>183</v>
      </c>
      <c r="E16" s="109">
        <f t="shared" si="0"/>
        <v>10590759</v>
      </c>
      <c r="F16" s="150">
        <v>131</v>
      </c>
      <c r="G16" s="28">
        <f t="shared" si="1"/>
        <v>4010303</v>
      </c>
      <c r="H16" s="150">
        <v>11</v>
      </c>
      <c r="I16" s="109">
        <f t="shared" si="2"/>
        <v>636603</v>
      </c>
      <c r="J16" s="150">
        <v>17</v>
      </c>
      <c r="K16" s="28">
        <f t="shared" si="3"/>
        <v>520421</v>
      </c>
      <c r="L16" s="151">
        <v>11</v>
      </c>
      <c r="M16" s="109">
        <f t="shared" si="4"/>
        <v>636603</v>
      </c>
      <c r="N16" s="151"/>
      <c r="O16" s="28">
        <f t="shared" si="5"/>
        <v>0</v>
      </c>
      <c r="P16" s="153">
        <v>11</v>
      </c>
      <c r="Q16" s="109">
        <f t="shared" si="6"/>
        <v>636603</v>
      </c>
      <c r="R16" s="152">
        <v>4</v>
      </c>
      <c r="S16" s="28">
        <f t="shared" si="7"/>
        <v>122452</v>
      </c>
      <c r="T16" s="26">
        <v>0</v>
      </c>
      <c r="U16" s="110">
        <v>0</v>
      </c>
      <c r="V16" s="26">
        <f t="shared" si="10"/>
        <v>368</v>
      </c>
      <c r="W16" s="29">
        <f t="shared" si="11"/>
        <v>17153744</v>
      </c>
      <c r="X16" s="73"/>
      <c r="Y16" s="14"/>
      <c r="Z16" s="14"/>
      <c r="AA16"/>
      <c r="AB16"/>
      <c r="AD16" s="73"/>
      <c r="AE16" s="73"/>
      <c r="AG16" s="73"/>
      <c r="AH16" s="73"/>
    </row>
    <row r="17" spans="1:34" s="65" customFormat="1" ht="15" x14ac:dyDescent="0.25">
      <c r="A17" s="60">
        <v>8210</v>
      </c>
      <c r="B17" s="252" t="s">
        <v>564</v>
      </c>
      <c r="C17" s="61" t="s">
        <v>172</v>
      </c>
      <c r="D17" s="150">
        <v>417</v>
      </c>
      <c r="E17" s="109">
        <f t="shared" si="0"/>
        <v>24133041</v>
      </c>
      <c r="F17" s="150">
        <v>398</v>
      </c>
      <c r="G17" s="28">
        <f t="shared" si="1"/>
        <v>12183974</v>
      </c>
      <c r="H17" s="150">
        <v>413</v>
      </c>
      <c r="I17" s="109">
        <f t="shared" si="2"/>
        <v>23901549</v>
      </c>
      <c r="J17" s="150">
        <v>245</v>
      </c>
      <c r="K17" s="28">
        <f t="shared" si="3"/>
        <v>7500185</v>
      </c>
      <c r="L17" s="152"/>
      <c r="M17" s="109">
        <f t="shared" si="4"/>
        <v>0</v>
      </c>
      <c r="N17" s="152"/>
      <c r="O17" s="28">
        <f t="shared" si="5"/>
        <v>0</v>
      </c>
      <c r="P17" s="153">
        <v>137</v>
      </c>
      <c r="Q17" s="109">
        <f t="shared" si="6"/>
        <v>7928601</v>
      </c>
      <c r="R17" s="152">
        <v>10</v>
      </c>
      <c r="S17" s="28">
        <f t="shared" si="7"/>
        <v>306130</v>
      </c>
      <c r="T17" s="26">
        <v>1</v>
      </c>
      <c r="U17" s="110">
        <v>35421</v>
      </c>
      <c r="V17" s="26">
        <f t="shared" si="10"/>
        <v>1621</v>
      </c>
      <c r="W17" s="29">
        <f t="shared" si="11"/>
        <v>75988901</v>
      </c>
      <c r="X17" s="73"/>
      <c r="Y17" s="14"/>
      <c r="Z17" s="14"/>
      <c r="AA17" s="15"/>
      <c r="AB17"/>
      <c r="AD17" s="73"/>
      <c r="AE17" s="73"/>
      <c r="AG17" s="73"/>
      <c r="AH17" s="73"/>
    </row>
    <row r="18" spans="1:34" s="65" customFormat="1" ht="15" x14ac:dyDescent="0.25">
      <c r="A18" s="60">
        <v>8211</v>
      </c>
      <c r="B18" s="252" t="s">
        <v>553</v>
      </c>
      <c r="C18" s="61" t="s">
        <v>173</v>
      </c>
      <c r="D18" s="150">
        <v>302</v>
      </c>
      <c r="E18" s="109">
        <f t="shared" si="0"/>
        <v>17477646</v>
      </c>
      <c r="F18" s="150">
        <v>328</v>
      </c>
      <c r="G18" s="28">
        <f t="shared" si="1"/>
        <v>10041064</v>
      </c>
      <c r="H18" s="150">
        <v>383</v>
      </c>
      <c r="I18" s="109">
        <f t="shared" si="2"/>
        <v>22165359</v>
      </c>
      <c r="J18" s="150">
        <v>118</v>
      </c>
      <c r="K18" s="28">
        <f t="shared" si="3"/>
        <v>3612334</v>
      </c>
      <c r="L18" s="151">
        <v>30</v>
      </c>
      <c r="M18" s="109">
        <f t="shared" si="4"/>
        <v>1736190</v>
      </c>
      <c r="N18" s="151">
        <v>1</v>
      </c>
      <c r="O18" s="28">
        <f t="shared" si="5"/>
        <v>30613</v>
      </c>
      <c r="P18" s="153">
        <v>25</v>
      </c>
      <c r="Q18" s="109">
        <f t="shared" si="6"/>
        <v>1446825</v>
      </c>
      <c r="R18" s="152">
        <v>10</v>
      </c>
      <c r="S18" s="28">
        <f t="shared" si="7"/>
        <v>306130</v>
      </c>
      <c r="T18" s="26">
        <v>0</v>
      </c>
      <c r="U18" s="110">
        <v>0</v>
      </c>
      <c r="V18" s="26">
        <f t="shared" si="10"/>
        <v>1197</v>
      </c>
      <c r="W18" s="29">
        <f t="shared" si="11"/>
        <v>56816161</v>
      </c>
      <c r="X18" s="73"/>
      <c r="Y18" s="14"/>
      <c r="Z18" s="14"/>
      <c r="AA18" s="15"/>
      <c r="AB18"/>
      <c r="AD18" s="73"/>
      <c r="AE18" s="73"/>
      <c r="AG18" s="73"/>
      <c r="AH18" s="73"/>
    </row>
    <row r="19" spans="1:34" s="65" customFormat="1" ht="15" x14ac:dyDescent="0.25">
      <c r="A19" s="60">
        <v>8212</v>
      </c>
      <c r="B19" s="252" t="s">
        <v>567</v>
      </c>
      <c r="C19" s="61" t="s">
        <v>174</v>
      </c>
      <c r="D19" s="150">
        <v>481</v>
      </c>
      <c r="E19" s="109">
        <f t="shared" si="0"/>
        <v>27836913</v>
      </c>
      <c r="F19" s="150">
        <v>441</v>
      </c>
      <c r="G19" s="28">
        <f t="shared" si="1"/>
        <v>13500333</v>
      </c>
      <c r="H19" s="150">
        <v>345</v>
      </c>
      <c r="I19" s="109">
        <f t="shared" si="2"/>
        <v>19966185</v>
      </c>
      <c r="J19" s="150">
        <v>171</v>
      </c>
      <c r="K19" s="28">
        <f t="shared" si="3"/>
        <v>5234823</v>
      </c>
      <c r="L19" s="152"/>
      <c r="M19" s="109">
        <f t="shared" si="4"/>
        <v>0</v>
      </c>
      <c r="N19" s="152"/>
      <c r="O19" s="28">
        <f t="shared" si="5"/>
        <v>0</v>
      </c>
      <c r="P19" s="153"/>
      <c r="Q19" s="109">
        <f t="shared" si="6"/>
        <v>0</v>
      </c>
      <c r="R19" s="152"/>
      <c r="S19" s="28">
        <f t="shared" si="7"/>
        <v>0</v>
      </c>
      <c r="T19" s="26">
        <v>0</v>
      </c>
      <c r="U19" s="110">
        <v>0</v>
      </c>
      <c r="V19" s="26">
        <f t="shared" si="10"/>
        <v>1438</v>
      </c>
      <c r="W19" s="29">
        <f t="shared" si="11"/>
        <v>66538254</v>
      </c>
      <c r="X19" s="73"/>
      <c r="Y19" s="14"/>
      <c r="Z19" s="14"/>
      <c r="AA19" s="15"/>
      <c r="AB19"/>
      <c r="AD19" s="73"/>
      <c r="AE19" s="73"/>
      <c r="AG19" s="73"/>
      <c r="AH19" s="73"/>
    </row>
    <row r="20" spans="1:34" s="65" customFormat="1" ht="15" x14ac:dyDescent="0.25">
      <c r="A20" s="60">
        <v>8301</v>
      </c>
      <c r="B20" s="252" t="s">
        <v>569</v>
      </c>
      <c r="C20" s="61" t="s">
        <v>175</v>
      </c>
      <c r="D20" s="150">
        <v>400</v>
      </c>
      <c r="E20" s="109">
        <f t="shared" si="0"/>
        <v>23149200</v>
      </c>
      <c r="F20" s="150">
        <v>469</v>
      </c>
      <c r="G20" s="28">
        <f t="shared" si="1"/>
        <v>14357497</v>
      </c>
      <c r="H20" s="150">
        <v>92</v>
      </c>
      <c r="I20" s="109">
        <f t="shared" si="2"/>
        <v>5324316</v>
      </c>
      <c r="J20" s="150">
        <v>80</v>
      </c>
      <c r="K20" s="28">
        <f t="shared" si="3"/>
        <v>2449040</v>
      </c>
      <c r="L20" s="151">
        <v>3</v>
      </c>
      <c r="M20" s="109">
        <f t="shared" si="4"/>
        <v>173619</v>
      </c>
      <c r="N20" s="151"/>
      <c r="O20" s="28">
        <f t="shared" si="5"/>
        <v>0</v>
      </c>
      <c r="P20" s="153">
        <v>136</v>
      </c>
      <c r="Q20" s="109">
        <f t="shared" si="6"/>
        <v>7870728</v>
      </c>
      <c r="R20" s="152">
        <v>36</v>
      </c>
      <c r="S20" s="28">
        <f t="shared" si="7"/>
        <v>1102068</v>
      </c>
      <c r="T20" s="26">
        <v>0</v>
      </c>
      <c r="U20" s="110">
        <v>0</v>
      </c>
      <c r="V20" s="26">
        <f t="shared" si="10"/>
        <v>1216</v>
      </c>
      <c r="W20" s="29">
        <f t="shared" si="11"/>
        <v>54426468</v>
      </c>
      <c r="X20" s="73"/>
      <c r="Y20" s="14"/>
      <c r="Z20" s="14"/>
      <c r="AA20" s="15"/>
      <c r="AB20"/>
      <c r="AD20" s="73"/>
      <c r="AE20" s="73"/>
      <c r="AG20" s="73"/>
      <c r="AH20" s="73"/>
    </row>
    <row r="21" spans="1:34" s="65" customFormat="1" ht="15" x14ac:dyDescent="0.25">
      <c r="A21" s="60">
        <v>8302</v>
      </c>
      <c r="B21" s="252" t="s">
        <v>561</v>
      </c>
      <c r="C21" s="61" t="s">
        <v>176</v>
      </c>
      <c r="D21" s="150">
        <v>423</v>
      </c>
      <c r="E21" s="109">
        <f t="shared" si="0"/>
        <v>24480279</v>
      </c>
      <c r="F21" s="150">
        <v>446</v>
      </c>
      <c r="G21" s="28">
        <f t="shared" si="1"/>
        <v>13653398</v>
      </c>
      <c r="H21" s="150">
        <v>52</v>
      </c>
      <c r="I21" s="109">
        <f t="shared" si="2"/>
        <v>3009396</v>
      </c>
      <c r="J21" s="150">
        <v>36</v>
      </c>
      <c r="K21" s="28">
        <f t="shared" si="3"/>
        <v>1102068</v>
      </c>
      <c r="L21" s="152"/>
      <c r="M21" s="109">
        <f t="shared" si="4"/>
        <v>0</v>
      </c>
      <c r="N21" s="152"/>
      <c r="O21" s="28">
        <f t="shared" si="5"/>
        <v>0</v>
      </c>
      <c r="P21" s="153">
        <v>10</v>
      </c>
      <c r="Q21" s="109">
        <f t="shared" si="6"/>
        <v>578730</v>
      </c>
      <c r="R21" s="152">
        <v>2</v>
      </c>
      <c r="S21" s="28">
        <f t="shared" si="7"/>
        <v>61226</v>
      </c>
      <c r="T21" s="26">
        <v>0</v>
      </c>
      <c r="U21" s="110">
        <v>0</v>
      </c>
      <c r="V21" s="26">
        <f t="shared" si="10"/>
        <v>969</v>
      </c>
      <c r="W21" s="29">
        <f t="shared" si="11"/>
        <v>42885097</v>
      </c>
      <c r="X21" s="73"/>
      <c r="Y21" s="14"/>
      <c r="Z21" s="14"/>
      <c r="AA21" s="15"/>
      <c r="AB21"/>
      <c r="AD21" s="73"/>
      <c r="AE21" s="73"/>
      <c r="AG21" s="73"/>
      <c r="AH21" s="73"/>
    </row>
    <row r="22" spans="1:34" s="65" customFormat="1" ht="15" x14ac:dyDescent="0.25">
      <c r="A22" s="60">
        <v>8303</v>
      </c>
      <c r="B22" s="252" t="s">
        <v>568</v>
      </c>
      <c r="C22" s="61" t="s">
        <v>177</v>
      </c>
      <c r="D22" s="150">
        <v>444</v>
      </c>
      <c r="E22" s="109">
        <f t="shared" si="0"/>
        <v>25695612</v>
      </c>
      <c r="F22" s="150">
        <v>484</v>
      </c>
      <c r="G22" s="28">
        <f t="shared" si="1"/>
        <v>14816692</v>
      </c>
      <c r="H22" s="150">
        <v>58</v>
      </c>
      <c r="I22" s="109">
        <f t="shared" si="2"/>
        <v>3356634</v>
      </c>
      <c r="J22" s="150">
        <v>27</v>
      </c>
      <c r="K22" s="28">
        <f t="shared" si="3"/>
        <v>826551</v>
      </c>
      <c r="L22" s="152"/>
      <c r="M22" s="109">
        <f t="shared" si="4"/>
        <v>0</v>
      </c>
      <c r="N22" s="152"/>
      <c r="O22" s="28">
        <f t="shared" si="5"/>
        <v>0</v>
      </c>
      <c r="P22" s="153">
        <v>42</v>
      </c>
      <c r="Q22" s="109">
        <f t="shared" si="6"/>
        <v>2430666</v>
      </c>
      <c r="R22" s="152">
        <v>11</v>
      </c>
      <c r="S22" s="28">
        <f t="shared" si="7"/>
        <v>336743</v>
      </c>
      <c r="T22" s="26">
        <v>0</v>
      </c>
      <c r="U22" s="110">
        <v>0</v>
      </c>
      <c r="V22" s="26">
        <f t="shared" si="10"/>
        <v>1066</v>
      </c>
      <c r="W22" s="29">
        <f t="shared" si="11"/>
        <v>47462898</v>
      </c>
      <c r="X22" s="73"/>
      <c r="Y22" s="14"/>
      <c r="Z22" s="14"/>
      <c r="AA22" s="15"/>
      <c r="AB22"/>
      <c r="AD22" s="73"/>
      <c r="AE22" s="73"/>
      <c r="AG22" s="73"/>
      <c r="AH22" s="73"/>
    </row>
    <row r="23" spans="1:34" s="65" customFormat="1" ht="15" x14ac:dyDescent="0.25">
      <c r="A23" s="60">
        <v>8304</v>
      </c>
      <c r="B23" s="252" t="s">
        <v>572</v>
      </c>
      <c r="C23" s="61" t="s">
        <v>178</v>
      </c>
      <c r="D23" s="150">
        <v>233</v>
      </c>
      <c r="E23" s="109">
        <f t="shared" si="0"/>
        <v>13484409</v>
      </c>
      <c r="F23" s="150">
        <v>266</v>
      </c>
      <c r="G23" s="28">
        <f t="shared" si="1"/>
        <v>8143058</v>
      </c>
      <c r="H23" s="150">
        <v>75</v>
      </c>
      <c r="I23" s="109">
        <f t="shared" si="2"/>
        <v>4340475</v>
      </c>
      <c r="J23" s="150">
        <v>68</v>
      </c>
      <c r="K23" s="28">
        <f t="shared" si="3"/>
        <v>2081684</v>
      </c>
      <c r="L23" s="152"/>
      <c r="M23" s="109">
        <f t="shared" si="4"/>
        <v>0</v>
      </c>
      <c r="N23" s="152"/>
      <c r="O23" s="28">
        <f t="shared" si="5"/>
        <v>0</v>
      </c>
      <c r="P23" s="153">
        <v>68</v>
      </c>
      <c r="Q23" s="109">
        <f t="shared" si="6"/>
        <v>3935364</v>
      </c>
      <c r="R23" s="152">
        <v>18</v>
      </c>
      <c r="S23" s="28">
        <f t="shared" si="7"/>
        <v>551034</v>
      </c>
      <c r="T23" s="26">
        <v>0</v>
      </c>
      <c r="U23" s="110">
        <v>0</v>
      </c>
      <c r="V23" s="26">
        <f t="shared" si="10"/>
        <v>728</v>
      </c>
      <c r="W23" s="29">
        <f t="shared" si="11"/>
        <v>32536024</v>
      </c>
      <c r="X23" s="73"/>
      <c r="Y23" s="14"/>
      <c r="Z23" s="14"/>
      <c r="AA23" s="15"/>
      <c r="AB23"/>
      <c r="AD23" s="73"/>
      <c r="AE23" s="73"/>
      <c r="AG23" s="73"/>
      <c r="AH23" s="73"/>
    </row>
    <row r="24" spans="1:34" s="65" customFormat="1" ht="15" x14ac:dyDescent="0.25">
      <c r="A24" s="60">
        <v>8305</v>
      </c>
      <c r="B24" s="252" t="s">
        <v>495</v>
      </c>
      <c r="C24" s="61" t="s">
        <v>179</v>
      </c>
      <c r="D24" s="150">
        <v>415</v>
      </c>
      <c r="E24" s="109">
        <f t="shared" si="0"/>
        <v>24017295</v>
      </c>
      <c r="F24" s="150">
        <v>466</v>
      </c>
      <c r="G24" s="28">
        <f t="shared" si="1"/>
        <v>14265658</v>
      </c>
      <c r="H24" s="150">
        <v>48</v>
      </c>
      <c r="I24" s="109">
        <f t="shared" si="2"/>
        <v>2777904</v>
      </c>
      <c r="J24" s="150">
        <v>41</v>
      </c>
      <c r="K24" s="28">
        <f t="shared" si="3"/>
        <v>1255133</v>
      </c>
      <c r="L24" s="152"/>
      <c r="M24" s="109">
        <f t="shared" si="4"/>
        <v>0</v>
      </c>
      <c r="N24" s="152"/>
      <c r="O24" s="28">
        <f t="shared" si="5"/>
        <v>0</v>
      </c>
      <c r="P24" s="153">
        <v>23</v>
      </c>
      <c r="Q24" s="109">
        <f t="shared" si="6"/>
        <v>1331079</v>
      </c>
      <c r="R24" s="152">
        <v>5</v>
      </c>
      <c r="S24" s="28">
        <f t="shared" si="7"/>
        <v>153065</v>
      </c>
      <c r="T24" s="26">
        <v>0</v>
      </c>
      <c r="U24" s="110">
        <v>0</v>
      </c>
      <c r="V24" s="26">
        <f t="shared" si="10"/>
        <v>998</v>
      </c>
      <c r="W24" s="29">
        <f t="shared" si="11"/>
        <v>43800134</v>
      </c>
      <c r="X24" s="73"/>
      <c r="Y24" s="14"/>
      <c r="Z24" s="14"/>
      <c r="AA24" s="15"/>
      <c r="AB24"/>
      <c r="AD24" s="73"/>
      <c r="AE24" s="73"/>
      <c r="AG24" s="73"/>
      <c r="AH24" s="73"/>
    </row>
    <row r="25" spans="1:34" s="65" customFormat="1" ht="15" x14ac:dyDescent="0.25">
      <c r="A25" s="60">
        <v>8306</v>
      </c>
      <c r="B25" s="252" t="s">
        <v>559</v>
      </c>
      <c r="C25" s="61" t="s">
        <v>180</v>
      </c>
      <c r="D25" s="150">
        <v>104</v>
      </c>
      <c r="E25" s="109">
        <f t="shared" si="0"/>
        <v>6018792</v>
      </c>
      <c r="F25" s="150">
        <v>118</v>
      </c>
      <c r="G25" s="28">
        <f t="shared" si="1"/>
        <v>3612334</v>
      </c>
      <c r="H25" s="150">
        <v>8</v>
      </c>
      <c r="I25" s="109">
        <f t="shared" si="2"/>
        <v>462984</v>
      </c>
      <c r="J25" s="150">
        <v>16</v>
      </c>
      <c r="K25" s="28">
        <f t="shared" si="3"/>
        <v>489808</v>
      </c>
      <c r="L25" s="152"/>
      <c r="M25" s="109">
        <f t="shared" si="4"/>
        <v>0</v>
      </c>
      <c r="N25" s="152"/>
      <c r="O25" s="28">
        <f t="shared" si="5"/>
        <v>0</v>
      </c>
      <c r="P25" s="153"/>
      <c r="Q25" s="109">
        <f t="shared" si="6"/>
        <v>0</v>
      </c>
      <c r="R25" s="152"/>
      <c r="S25" s="28">
        <f t="shared" si="7"/>
        <v>0</v>
      </c>
      <c r="T25" s="26">
        <v>0</v>
      </c>
      <c r="U25" s="110">
        <v>0</v>
      </c>
      <c r="V25" s="26">
        <f t="shared" si="10"/>
        <v>246</v>
      </c>
      <c r="W25" s="29">
        <f t="shared" si="11"/>
        <v>10583918</v>
      </c>
      <c r="X25" s="73"/>
      <c r="Y25" s="14"/>
      <c r="Z25" s="14"/>
      <c r="AA25" s="15"/>
      <c r="AB25"/>
      <c r="AD25" s="73"/>
      <c r="AE25" s="73"/>
      <c r="AG25" s="73"/>
      <c r="AH25" s="73"/>
    </row>
    <row r="26" spans="1:34" s="65" customFormat="1" ht="15" x14ac:dyDescent="0.25">
      <c r="A26" s="60">
        <v>8307</v>
      </c>
      <c r="B26" s="252" t="s">
        <v>563</v>
      </c>
      <c r="C26" s="61" t="s">
        <v>181</v>
      </c>
      <c r="D26" s="150">
        <v>209</v>
      </c>
      <c r="E26" s="109">
        <f t="shared" si="0"/>
        <v>12095457</v>
      </c>
      <c r="F26" s="150">
        <v>193</v>
      </c>
      <c r="G26" s="28">
        <f t="shared" si="1"/>
        <v>5908309</v>
      </c>
      <c r="H26" s="150">
        <v>41</v>
      </c>
      <c r="I26" s="109">
        <f t="shared" si="2"/>
        <v>2372793</v>
      </c>
      <c r="J26" s="150">
        <v>28</v>
      </c>
      <c r="K26" s="28">
        <f t="shared" si="3"/>
        <v>857164</v>
      </c>
      <c r="L26" s="152"/>
      <c r="M26" s="109">
        <f t="shared" si="4"/>
        <v>0</v>
      </c>
      <c r="N26" s="152"/>
      <c r="O26" s="28">
        <f t="shared" si="5"/>
        <v>0</v>
      </c>
      <c r="P26" s="153"/>
      <c r="Q26" s="109">
        <f t="shared" si="6"/>
        <v>0</v>
      </c>
      <c r="R26" s="152"/>
      <c r="S26" s="28">
        <f t="shared" si="7"/>
        <v>0</v>
      </c>
      <c r="T26" s="26">
        <v>6</v>
      </c>
      <c r="U26" s="110">
        <v>0</v>
      </c>
      <c r="V26" s="26">
        <f t="shared" si="10"/>
        <v>477</v>
      </c>
      <c r="W26" s="29">
        <f t="shared" si="11"/>
        <v>21233723</v>
      </c>
      <c r="X26" s="73"/>
      <c r="Y26" s="14"/>
      <c r="Z26" s="14"/>
      <c r="AA26" s="15"/>
      <c r="AB26"/>
      <c r="AD26" s="73"/>
      <c r="AE26" s="73"/>
      <c r="AG26" s="73"/>
      <c r="AH26" s="73"/>
    </row>
    <row r="27" spans="1:34" s="65" customFormat="1" ht="15" x14ac:dyDescent="0.25">
      <c r="A27" s="60">
        <v>8401</v>
      </c>
      <c r="B27" s="252" t="s">
        <v>557</v>
      </c>
      <c r="C27" s="61" t="s">
        <v>182</v>
      </c>
      <c r="D27" s="150">
        <v>1239</v>
      </c>
      <c r="E27" s="109">
        <f t="shared" si="0"/>
        <v>71704647</v>
      </c>
      <c r="F27" s="150">
        <v>1343</v>
      </c>
      <c r="G27" s="28">
        <f t="shared" si="1"/>
        <v>41113259</v>
      </c>
      <c r="H27" s="150">
        <v>592</v>
      </c>
      <c r="I27" s="109">
        <f t="shared" si="2"/>
        <v>34260816</v>
      </c>
      <c r="J27" s="150">
        <v>432</v>
      </c>
      <c r="K27" s="28">
        <f t="shared" si="3"/>
        <v>13224816</v>
      </c>
      <c r="L27" s="151"/>
      <c r="M27" s="109">
        <f t="shared" si="4"/>
        <v>0</v>
      </c>
      <c r="N27" s="151"/>
      <c r="O27" s="28">
        <f t="shared" si="5"/>
        <v>0</v>
      </c>
      <c r="P27" s="153">
        <v>168</v>
      </c>
      <c r="Q27" s="109">
        <f t="shared" si="6"/>
        <v>9722664</v>
      </c>
      <c r="R27" s="152">
        <v>58</v>
      </c>
      <c r="S27" s="28">
        <f t="shared" si="7"/>
        <v>1775554</v>
      </c>
      <c r="T27" s="26">
        <v>0</v>
      </c>
      <c r="U27" s="110">
        <v>0</v>
      </c>
      <c r="V27" s="26">
        <f t="shared" si="10"/>
        <v>3832</v>
      </c>
      <c r="W27" s="29">
        <f t="shared" si="11"/>
        <v>171801756</v>
      </c>
      <c r="X27" s="73"/>
      <c r="Y27" s="14"/>
      <c r="Z27" s="14"/>
      <c r="AA27" s="15"/>
      <c r="AB27"/>
      <c r="AD27" s="73"/>
      <c r="AE27" s="73"/>
      <c r="AG27" s="73"/>
      <c r="AH27" s="73"/>
    </row>
    <row r="28" spans="1:34" s="65" customFormat="1" ht="15" x14ac:dyDescent="0.25">
      <c r="A28" s="60">
        <v>8402</v>
      </c>
      <c r="B28" s="252" t="s">
        <v>579</v>
      </c>
      <c r="C28" s="61" t="s">
        <v>183</v>
      </c>
      <c r="D28" s="150">
        <v>259</v>
      </c>
      <c r="E28" s="109">
        <f t="shared" si="0"/>
        <v>14989107</v>
      </c>
      <c r="F28" s="150">
        <v>158</v>
      </c>
      <c r="G28" s="28">
        <f t="shared" si="1"/>
        <v>4836854</v>
      </c>
      <c r="H28" s="150">
        <v>52</v>
      </c>
      <c r="I28" s="109">
        <f t="shared" si="2"/>
        <v>3009396</v>
      </c>
      <c r="J28" s="150">
        <v>32</v>
      </c>
      <c r="K28" s="28">
        <f t="shared" si="3"/>
        <v>979616</v>
      </c>
      <c r="L28" s="151">
        <v>5</v>
      </c>
      <c r="M28" s="109">
        <f t="shared" si="4"/>
        <v>289365</v>
      </c>
      <c r="N28" s="151">
        <v>1</v>
      </c>
      <c r="O28" s="28">
        <f t="shared" si="5"/>
        <v>30613</v>
      </c>
      <c r="P28" s="153">
        <v>19</v>
      </c>
      <c r="Q28" s="109">
        <f t="shared" si="6"/>
        <v>1099587</v>
      </c>
      <c r="R28" s="152">
        <v>8</v>
      </c>
      <c r="S28" s="28">
        <f t="shared" si="7"/>
        <v>244904</v>
      </c>
      <c r="T28" s="26">
        <v>2</v>
      </c>
      <c r="U28" s="110">
        <v>57589</v>
      </c>
      <c r="V28" s="26">
        <f t="shared" si="10"/>
        <v>536</v>
      </c>
      <c r="W28" s="29">
        <f t="shared" si="11"/>
        <v>25537031</v>
      </c>
      <c r="X28" s="73"/>
      <c r="Y28" s="14"/>
      <c r="Z28" s="14"/>
      <c r="AA28" s="15"/>
      <c r="AB28"/>
      <c r="AD28" s="73"/>
      <c r="AE28" s="73"/>
      <c r="AG28" s="73"/>
      <c r="AH28" s="73"/>
    </row>
    <row r="29" spans="1:34" s="65" customFormat="1" ht="15" x14ac:dyDescent="0.25">
      <c r="A29" s="60">
        <v>8403</v>
      </c>
      <c r="B29" s="252" t="s">
        <v>570</v>
      </c>
      <c r="C29" s="61" t="s">
        <v>184</v>
      </c>
      <c r="D29" s="150">
        <v>363</v>
      </c>
      <c r="E29" s="109">
        <f t="shared" si="0"/>
        <v>21007899</v>
      </c>
      <c r="F29" s="150">
        <v>342</v>
      </c>
      <c r="G29" s="28">
        <f t="shared" si="1"/>
        <v>10469646</v>
      </c>
      <c r="H29" s="150">
        <v>25</v>
      </c>
      <c r="I29" s="109">
        <f t="shared" si="2"/>
        <v>1446825</v>
      </c>
      <c r="J29" s="150">
        <v>12</v>
      </c>
      <c r="K29" s="28">
        <f t="shared" si="3"/>
        <v>367356</v>
      </c>
      <c r="L29" s="152"/>
      <c r="M29" s="109">
        <f t="shared" si="4"/>
        <v>0</v>
      </c>
      <c r="N29" s="152"/>
      <c r="O29" s="28">
        <f t="shared" si="5"/>
        <v>0</v>
      </c>
      <c r="P29" s="154">
        <v>45</v>
      </c>
      <c r="Q29" s="109">
        <f t="shared" si="6"/>
        <v>2604285</v>
      </c>
      <c r="R29" s="151">
        <v>13</v>
      </c>
      <c r="S29" s="28">
        <f t="shared" si="7"/>
        <v>397969</v>
      </c>
      <c r="T29" s="26">
        <v>0</v>
      </c>
      <c r="U29" s="110">
        <v>0</v>
      </c>
      <c r="V29" s="26">
        <f t="shared" si="10"/>
        <v>800</v>
      </c>
      <c r="W29" s="29">
        <f t="shared" si="11"/>
        <v>36293980</v>
      </c>
      <c r="X29" s="73"/>
      <c r="Y29" s="14"/>
      <c r="Z29" s="14"/>
      <c r="AA29" s="15"/>
      <c r="AB29"/>
      <c r="AD29" s="73"/>
      <c r="AE29" s="73"/>
      <c r="AG29" s="73"/>
      <c r="AH29" s="73"/>
    </row>
    <row r="30" spans="1:34" s="65" customFormat="1" ht="15" x14ac:dyDescent="0.25">
      <c r="A30" s="60">
        <v>8404</v>
      </c>
      <c r="B30" s="252" t="s">
        <v>575</v>
      </c>
      <c r="C30" s="61" t="s">
        <v>185</v>
      </c>
      <c r="D30" s="150">
        <v>123</v>
      </c>
      <c r="E30" s="109">
        <f t="shared" si="0"/>
        <v>7118379</v>
      </c>
      <c r="F30" s="150">
        <v>144</v>
      </c>
      <c r="G30" s="28">
        <f t="shared" si="1"/>
        <v>4408272</v>
      </c>
      <c r="H30" s="150">
        <v>110</v>
      </c>
      <c r="I30" s="109">
        <f t="shared" si="2"/>
        <v>6366030</v>
      </c>
      <c r="J30" s="150">
        <v>23</v>
      </c>
      <c r="K30" s="28">
        <f t="shared" si="3"/>
        <v>704099</v>
      </c>
      <c r="L30" s="151"/>
      <c r="M30" s="109">
        <f t="shared" si="4"/>
        <v>0</v>
      </c>
      <c r="N30" s="151"/>
      <c r="O30" s="28">
        <f t="shared" si="5"/>
        <v>0</v>
      </c>
      <c r="P30" s="153">
        <v>16</v>
      </c>
      <c r="Q30" s="109">
        <f t="shared" si="6"/>
        <v>925968</v>
      </c>
      <c r="R30" s="152">
        <v>4</v>
      </c>
      <c r="S30" s="28">
        <f t="shared" si="7"/>
        <v>122452</v>
      </c>
      <c r="T30" s="26">
        <v>0</v>
      </c>
      <c r="U30" s="110">
        <v>0</v>
      </c>
      <c r="V30" s="26">
        <f t="shared" si="10"/>
        <v>420</v>
      </c>
      <c r="W30" s="29">
        <f t="shared" si="11"/>
        <v>19645200</v>
      </c>
      <c r="X30" s="73"/>
      <c r="Y30" s="14"/>
      <c r="Z30" s="14"/>
      <c r="AA30" s="15"/>
      <c r="AB30"/>
      <c r="AD30" s="73"/>
      <c r="AE30" s="73"/>
      <c r="AG30" s="73"/>
      <c r="AH30" s="73"/>
    </row>
    <row r="31" spans="1:34" s="65" customFormat="1" ht="15" x14ac:dyDescent="0.25">
      <c r="A31" s="60">
        <v>8405</v>
      </c>
      <c r="B31" s="252" t="s">
        <v>574</v>
      </c>
      <c r="C31" s="61" t="s">
        <v>186</v>
      </c>
      <c r="D31" s="150">
        <v>318</v>
      </c>
      <c r="E31" s="109">
        <f t="shared" si="0"/>
        <v>18403614</v>
      </c>
      <c r="F31" s="150">
        <v>319</v>
      </c>
      <c r="G31" s="28">
        <f t="shared" si="1"/>
        <v>9765547</v>
      </c>
      <c r="H31" s="150">
        <v>21</v>
      </c>
      <c r="I31" s="109">
        <f t="shared" si="2"/>
        <v>1215333</v>
      </c>
      <c r="J31" s="150">
        <v>14</v>
      </c>
      <c r="K31" s="28">
        <f t="shared" si="3"/>
        <v>428582</v>
      </c>
      <c r="L31" s="151">
        <v>9</v>
      </c>
      <c r="M31" s="109">
        <f t="shared" si="4"/>
        <v>520857</v>
      </c>
      <c r="N31" s="151">
        <v>1</v>
      </c>
      <c r="O31" s="28">
        <f t="shared" si="5"/>
        <v>30613</v>
      </c>
      <c r="P31" s="153">
        <v>28</v>
      </c>
      <c r="Q31" s="109">
        <f t="shared" si="6"/>
        <v>1620444</v>
      </c>
      <c r="R31" s="152">
        <v>8</v>
      </c>
      <c r="S31" s="28">
        <f t="shared" si="7"/>
        <v>244904</v>
      </c>
      <c r="T31" s="26">
        <v>0</v>
      </c>
      <c r="U31" s="110">
        <v>0</v>
      </c>
      <c r="V31" s="26">
        <f t="shared" si="10"/>
        <v>718</v>
      </c>
      <c r="W31" s="29">
        <f t="shared" si="11"/>
        <v>32229894</v>
      </c>
      <c r="X31" s="73"/>
      <c r="Y31" s="14"/>
      <c r="Z31" s="14"/>
      <c r="AA31" s="15"/>
      <c r="AB31"/>
      <c r="AD31" s="73"/>
      <c r="AE31" s="73"/>
      <c r="AG31" s="73"/>
      <c r="AH31" s="73"/>
    </row>
    <row r="32" spans="1:34" s="65" customFormat="1" ht="15" x14ac:dyDescent="0.25">
      <c r="A32" s="60">
        <v>8406</v>
      </c>
      <c r="B32" s="252" t="s">
        <v>571</v>
      </c>
      <c r="C32" s="61" t="s">
        <v>187</v>
      </c>
      <c r="D32" s="150">
        <v>120</v>
      </c>
      <c r="E32" s="109">
        <f t="shared" si="0"/>
        <v>6944760</v>
      </c>
      <c r="F32" s="150">
        <v>150</v>
      </c>
      <c r="G32" s="28">
        <f t="shared" si="1"/>
        <v>4591950</v>
      </c>
      <c r="H32" s="150">
        <v>54</v>
      </c>
      <c r="I32" s="109">
        <f t="shared" si="2"/>
        <v>3125142</v>
      </c>
      <c r="J32" s="150">
        <v>37</v>
      </c>
      <c r="K32" s="28">
        <f t="shared" si="3"/>
        <v>1132681</v>
      </c>
      <c r="L32" s="152">
        <v>4</v>
      </c>
      <c r="M32" s="109">
        <f t="shared" si="4"/>
        <v>231492</v>
      </c>
      <c r="N32" s="152"/>
      <c r="O32" s="28">
        <f t="shared" si="5"/>
        <v>0</v>
      </c>
      <c r="P32" s="153"/>
      <c r="Q32" s="109">
        <f t="shared" si="6"/>
        <v>0</v>
      </c>
      <c r="R32" s="152"/>
      <c r="S32" s="28">
        <f t="shared" si="7"/>
        <v>0</v>
      </c>
      <c r="T32" s="26">
        <v>0</v>
      </c>
      <c r="U32" s="110">
        <v>0</v>
      </c>
      <c r="V32" s="26">
        <f t="shared" si="10"/>
        <v>365</v>
      </c>
      <c r="W32" s="29">
        <f t="shared" si="11"/>
        <v>16026025</v>
      </c>
      <c r="X32" s="73"/>
      <c r="Y32" s="14"/>
      <c r="Z32" s="14"/>
      <c r="AA32" s="15"/>
      <c r="AB32"/>
      <c r="AD32" s="73"/>
      <c r="AE32" s="73"/>
      <c r="AG32" s="73"/>
      <c r="AH32" s="73"/>
    </row>
    <row r="33" spans="1:34" s="65" customFormat="1" ht="15" x14ac:dyDescent="0.25">
      <c r="A33" s="60">
        <v>8407</v>
      </c>
      <c r="B33" s="252" t="s">
        <v>560</v>
      </c>
      <c r="C33" s="61" t="s">
        <v>188</v>
      </c>
      <c r="D33" s="150">
        <v>458</v>
      </c>
      <c r="E33" s="109">
        <f t="shared" si="0"/>
        <v>26505834</v>
      </c>
      <c r="F33" s="150">
        <v>380</v>
      </c>
      <c r="G33" s="28">
        <f t="shared" si="1"/>
        <v>11632940</v>
      </c>
      <c r="H33" s="150">
        <v>8</v>
      </c>
      <c r="I33" s="109">
        <f t="shared" si="2"/>
        <v>462984</v>
      </c>
      <c r="J33" s="150">
        <v>17</v>
      </c>
      <c r="K33" s="28">
        <f t="shared" si="3"/>
        <v>520421</v>
      </c>
      <c r="L33" s="151">
        <v>8</v>
      </c>
      <c r="M33" s="109">
        <f t="shared" si="4"/>
        <v>462984</v>
      </c>
      <c r="N33" s="151"/>
      <c r="O33" s="28">
        <f t="shared" si="5"/>
        <v>0</v>
      </c>
      <c r="P33" s="153">
        <v>54</v>
      </c>
      <c r="Q33" s="109">
        <f t="shared" si="6"/>
        <v>3125142</v>
      </c>
      <c r="R33" s="152">
        <v>17</v>
      </c>
      <c r="S33" s="28">
        <f t="shared" si="7"/>
        <v>520421</v>
      </c>
      <c r="T33" s="26">
        <v>0</v>
      </c>
      <c r="U33" s="110">
        <v>0</v>
      </c>
      <c r="V33" s="26">
        <f t="shared" si="10"/>
        <v>942</v>
      </c>
      <c r="W33" s="29">
        <f t="shared" si="11"/>
        <v>43230726</v>
      </c>
      <c r="X33" s="73"/>
      <c r="Y33" s="14"/>
      <c r="Z33" s="14"/>
      <c r="AA33"/>
      <c r="AB33"/>
      <c r="AD33" s="73"/>
      <c r="AE33" s="73"/>
      <c r="AG33" s="73"/>
      <c r="AH33" s="73"/>
    </row>
    <row r="34" spans="1:34" s="65" customFormat="1" ht="15" x14ac:dyDescent="0.25">
      <c r="A34" s="60">
        <v>8408</v>
      </c>
      <c r="B34" s="252" t="s">
        <v>577</v>
      </c>
      <c r="C34" s="61" t="s">
        <v>189</v>
      </c>
      <c r="D34" s="150">
        <v>59</v>
      </c>
      <c r="E34" s="109">
        <f t="shared" si="0"/>
        <v>3414507</v>
      </c>
      <c r="F34" s="150">
        <v>52</v>
      </c>
      <c r="G34" s="28">
        <f t="shared" si="1"/>
        <v>1591876</v>
      </c>
      <c r="H34" s="150">
        <v>29</v>
      </c>
      <c r="I34" s="109">
        <f t="shared" si="2"/>
        <v>1678317</v>
      </c>
      <c r="J34" s="150">
        <v>15</v>
      </c>
      <c r="K34" s="28">
        <f t="shared" si="3"/>
        <v>459195</v>
      </c>
      <c r="L34" s="151">
        <v>2</v>
      </c>
      <c r="M34" s="109">
        <f t="shared" si="4"/>
        <v>115746</v>
      </c>
      <c r="N34" s="151"/>
      <c r="O34" s="28">
        <f t="shared" si="5"/>
        <v>0</v>
      </c>
      <c r="P34" s="154">
        <v>5</v>
      </c>
      <c r="Q34" s="109">
        <f t="shared" si="6"/>
        <v>289365</v>
      </c>
      <c r="R34" s="151">
        <v>1</v>
      </c>
      <c r="S34" s="28">
        <f t="shared" si="7"/>
        <v>30613</v>
      </c>
      <c r="T34" s="26">
        <v>0</v>
      </c>
      <c r="U34" s="110">
        <v>0</v>
      </c>
      <c r="V34" s="26">
        <f t="shared" si="10"/>
        <v>163</v>
      </c>
      <c r="W34" s="29">
        <f t="shared" si="11"/>
        <v>7579619</v>
      </c>
      <c r="X34" s="73"/>
      <c r="Y34" s="14"/>
      <c r="Z34" s="14"/>
      <c r="AA34"/>
      <c r="AB34"/>
      <c r="AD34" s="73"/>
      <c r="AE34" s="73"/>
      <c r="AG34" s="73"/>
      <c r="AH34" s="73"/>
    </row>
    <row r="35" spans="1:34" s="65" customFormat="1" ht="15" x14ac:dyDescent="0.25">
      <c r="A35" s="60">
        <v>8409</v>
      </c>
      <c r="B35" s="252" t="s">
        <v>581</v>
      </c>
      <c r="C35" s="61" t="s">
        <v>190</v>
      </c>
      <c r="D35" s="155">
        <v>264</v>
      </c>
      <c r="E35" s="109">
        <f t="shared" si="0"/>
        <v>15278472</v>
      </c>
      <c r="F35" s="155">
        <v>266</v>
      </c>
      <c r="G35" s="28">
        <f t="shared" si="1"/>
        <v>8143058</v>
      </c>
      <c r="H35" s="150">
        <v>46</v>
      </c>
      <c r="I35" s="109">
        <f t="shared" si="2"/>
        <v>2662158</v>
      </c>
      <c r="J35" s="150">
        <v>27</v>
      </c>
      <c r="K35" s="28">
        <f t="shared" si="3"/>
        <v>826551</v>
      </c>
      <c r="L35" s="152"/>
      <c r="M35" s="109">
        <f t="shared" si="4"/>
        <v>0</v>
      </c>
      <c r="N35" s="152"/>
      <c r="O35" s="28">
        <f t="shared" si="5"/>
        <v>0</v>
      </c>
      <c r="P35" s="153"/>
      <c r="Q35" s="109">
        <f t="shared" si="6"/>
        <v>0</v>
      </c>
      <c r="R35" s="152"/>
      <c r="S35" s="28">
        <f t="shared" si="7"/>
        <v>0</v>
      </c>
      <c r="T35" s="26">
        <v>0</v>
      </c>
      <c r="U35" s="110">
        <v>0</v>
      </c>
      <c r="V35" s="26">
        <f t="shared" si="10"/>
        <v>603</v>
      </c>
      <c r="W35" s="29">
        <f t="shared" si="11"/>
        <v>26910239</v>
      </c>
      <c r="X35" s="73"/>
      <c r="Y35" s="14"/>
      <c r="Z35" s="14"/>
      <c r="AA35"/>
      <c r="AB35"/>
      <c r="AD35" s="73"/>
      <c r="AE35" s="73"/>
      <c r="AG35" s="73"/>
      <c r="AH35" s="73"/>
    </row>
    <row r="36" spans="1:34" s="65" customFormat="1" ht="15" x14ac:dyDescent="0.25">
      <c r="A36" s="60">
        <v>8410</v>
      </c>
      <c r="B36" s="252" t="s">
        <v>576</v>
      </c>
      <c r="C36" s="61" t="s">
        <v>191</v>
      </c>
      <c r="D36" s="150">
        <v>297</v>
      </c>
      <c r="E36" s="109">
        <f t="shared" si="0"/>
        <v>17188281</v>
      </c>
      <c r="F36" s="150">
        <v>315</v>
      </c>
      <c r="G36" s="28">
        <f t="shared" si="1"/>
        <v>9643095</v>
      </c>
      <c r="H36" s="150">
        <v>174</v>
      </c>
      <c r="I36" s="109">
        <f t="shared" si="2"/>
        <v>10069902</v>
      </c>
      <c r="J36" s="150">
        <v>75</v>
      </c>
      <c r="K36" s="28">
        <f t="shared" si="3"/>
        <v>2295975</v>
      </c>
      <c r="L36" s="152"/>
      <c r="M36" s="109">
        <f t="shared" si="4"/>
        <v>0</v>
      </c>
      <c r="N36" s="152"/>
      <c r="O36" s="28">
        <f t="shared" si="5"/>
        <v>0</v>
      </c>
      <c r="P36" s="153">
        <v>48</v>
      </c>
      <c r="Q36" s="109">
        <f t="shared" si="6"/>
        <v>2777904</v>
      </c>
      <c r="R36" s="152">
        <v>1</v>
      </c>
      <c r="S36" s="28">
        <f t="shared" si="7"/>
        <v>30613</v>
      </c>
      <c r="T36" s="26">
        <v>0</v>
      </c>
      <c r="U36" s="110">
        <v>0</v>
      </c>
      <c r="V36" s="26">
        <f t="shared" si="10"/>
        <v>910</v>
      </c>
      <c r="W36" s="29">
        <f t="shared" si="11"/>
        <v>42005770</v>
      </c>
      <c r="X36" s="73"/>
      <c r="Y36" s="14"/>
      <c r="Z36" s="14"/>
      <c r="AA36"/>
      <c r="AB36"/>
      <c r="AD36" s="73"/>
      <c r="AE36" s="73"/>
      <c r="AG36" s="73"/>
      <c r="AH36" s="73"/>
    </row>
    <row r="37" spans="1:34" s="65" customFormat="1" ht="15" x14ac:dyDescent="0.25">
      <c r="A37" s="60">
        <v>8411</v>
      </c>
      <c r="B37" s="252" t="s">
        <v>578</v>
      </c>
      <c r="C37" s="61" t="s">
        <v>192</v>
      </c>
      <c r="D37" s="150">
        <v>47</v>
      </c>
      <c r="E37" s="109">
        <f t="shared" si="0"/>
        <v>2720031</v>
      </c>
      <c r="F37" s="150">
        <v>35</v>
      </c>
      <c r="G37" s="28">
        <f t="shared" si="1"/>
        <v>1071455</v>
      </c>
      <c r="H37" s="150">
        <v>21</v>
      </c>
      <c r="I37" s="109">
        <f t="shared" si="2"/>
        <v>1215333</v>
      </c>
      <c r="J37" s="150">
        <v>12</v>
      </c>
      <c r="K37" s="28">
        <f t="shared" si="3"/>
        <v>367356</v>
      </c>
      <c r="L37" s="152"/>
      <c r="M37" s="109">
        <f t="shared" si="4"/>
        <v>0</v>
      </c>
      <c r="N37" s="152"/>
      <c r="O37" s="28">
        <f t="shared" si="5"/>
        <v>0</v>
      </c>
      <c r="P37" s="153"/>
      <c r="Q37" s="109">
        <f t="shared" si="6"/>
        <v>0</v>
      </c>
      <c r="R37" s="152"/>
      <c r="S37" s="28">
        <f t="shared" si="7"/>
        <v>0</v>
      </c>
      <c r="T37" s="26">
        <v>0</v>
      </c>
      <c r="U37" s="110">
        <v>0</v>
      </c>
      <c r="V37" s="26">
        <f t="shared" si="10"/>
        <v>115</v>
      </c>
      <c r="W37" s="29">
        <f t="shared" si="11"/>
        <v>5374175</v>
      </c>
      <c r="X37" s="73"/>
      <c r="Y37" s="14"/>
      <c r="Z37" s="14"/>
      <c r="AA37"/>
      <c r="AB37"/>
      <c r="AD37" s="73"/>
      <c r="AE37" s="73"/>
      <c r="AG37" s="73"/>
      <c r="AH37" s="73"/>
    </row>
    <row r="38" spans="1:34" s="65" customFormat="1" ht="15" x14ac:dyDescent="0.25">
      <c r="A38" s="60">
        <v>8412</v>
      </c>
      <c r="B38" s="252" t="s">
        <v>580</v>
      </c>
      <c r="C38" s="61" t="s">
        <v>193</v>
      </c>
      <c r="D38" s="150">
        <v>161</v>
      </c>
      <c r="E38" s="109">
        <f t="shared" si="0"/>
        <v>9317553</v>
      </c>
      <c r="F38" s="150">
        <v>187</v>
      </c>
      <c r="G38" s="28">
        <f t="shared" si="1"/>
        <v>5724631</v>
      </c>
      <c r="H38" s="150">
        <v>51</v>
      </c>
      <c r="I38" s="109">
        <f t="shared" si="2"/>
        <v>2951523</v>
      </c>
      <c r="J38" s="150">
        <v>29</v>
      </c>
      <c r="K38" s="28">
        <f t="shared" si="3"/>
        <v>887777</v>
      </c>
      <c r="L38" s="151">
        <v>6</v>
      </c>
      <c r="M38" s="109">
        <f t="shared" si="4"/>
        <v>347238</v>
      </c>
      <c r="N38" s="151"/>
      <c r="O38" s="28">
        <f t="shared" si="5"/>
        <v>0</v>
      </c>
      <c r="P38" s="154">
        <v>32</v>
      </c>
      <c r="Q38" s="109">
        <f t="shared" si="6"/>
        <v>1851936</v>
      </c>
      <c r="R38" s="151">
        <v>10</v>
      </c>
      <c r="S38" s="28">
        <f t="shared" si="7"/>
        <v>306130</v>
      </c>
      <c r="T38" s="26">
        <v>0</v>
      </c>
      <c r="U38" s="110">
        <v>0</v>
      </c>
      <c r="V38" s="26">
        <f t="shared" si="10"/>
        <v>476</v>
      </c>
      <c r="W38" s="29">
        <f t="shared" si="11"/>
        <v>21386788</v>
      </c>
      <c r="X38" s="73"/>
      <c r="Y38" s="14"/>
      <c r="Z38" s="14"/>
      <c r="AA38"/>
      <c r="AB38"/>
      <c r="AD38" s="73"/>
      <c r="AE38" s="73"/>
      <c r="AG38" s="73"/>
      <c r="AH38" s="73"/>
    </row>
    <row r="39" spans="1:34" s="65" customFormat="1" ht="15" x14ac:dyDescent="0.25">
      <c r="A39" s="60">
        <v>8413</v>
      </c>
      <c r="B39" s="252" t="s">
        <v>558</v>
      </c>
      <c r="C39" s="79" t="s">
        <v>194</v>
      </c>
      <c r="D39" s="150">
        <v>62</v>
      </c>
      <c r="E39" s="109">
        <f t="shared" si="0"/>
        <v>3588126</v>
      </c>
      <c r="F39" s="150">
        <v>61</v>
      </c>
      <c r="G39" s="28">
        <f t="shared" si="1"/>
        <v>1867393</v>
      </c>
      <c r="H39" s="150">
        <v>25</v>
      </c>
      <c r="I39" s="109">
        <f t="shared" si="2"/>
        <v>1446825</v>
      </c>
      <c r="J39" s="150">
        <v>29</v>
      </c>
      <c r="K39" s="28">
        <f t="shared" si="3"/>
        <v>887777</v>
      </c>
      <c r="L39" s="152"/>
      <c r="M39" s="109">
        <f t="shared" si="4"/>
        <v>0</v>
      </c>
      <c r="N39" s="152"/>
      <c r="O39" s="28">
        <f t="shared" si="5"/>
        <v>0</v>
      </c>
      <c r="P39" s="153"/>
      <c r="Q39" s="109">
        <f t="shared" si="6"/>
        <v>0</v>
      </c>
      <c r="R39" s="152"/>
      <c r="S39" s="28">
        <f t="shared" si="7"/>
        <v>0</v>
      </c>
      <c r="T39" s="26">
        <v>0</v>
      </c>
      <c r="U39" s="110">
        <v>0</v>
      </c>
      <c r="V39" s="26">
        <f t="shared" si="10"/>
        <v>177</v>
      </c>
      <c r="W39" s="29">
        <f t="shared" si="11"/>
        <v>7790121</v>
      </c>
      <c r="X39" s="73"/>
      <c r="Y39" s="14"/>
      <c r="Z39" s="14"/>
      <c r="AA39"/>
      <c r="AB39"/>
      <c r="AD39" s="73"/>
      <c r="AE39" s="73"/>
      <c r="AG39" s="73"/>
      <c r="AH39" s="73"/>
    </row>
    <row r="40" spans="1:34" s="65" customFormat="1" ht="15.75" thickBot="1" x14ac:dyDescent="0.3">
      <c r="A40" s="62">
        <v>8414</v>
      </c>
      <c r="B40" s="253" t="s">
        <v>582</v>
      </c>
      <c r="C40" s="63" t="s">
        <v>195</v>
      </c>
      <c r="D40" s="150">
        <v>156</v>
      </c>
      <c r="E40" s="109">
        <f t="shared" si="0"/>
        <v>9028188</v>
      </c>
      <c r="F40" s="150">
        <v>105</v>
      </c>
      <c r="G40" s="28">
        <f t="shared" si="1"/>
        <v>3214365</v>
      </c>
      <c r="H40" s="150">
        <v>51</v>
      </c>
      <c r="I40" s="109">
        <f t="shared" si="2"/>
        <v>2951523</v>
      </c>
      <c r="J40" s="150">
        <v>42</v>
      </c>
      <c r="K40" s="28">
        <f t="shared" si="3"/>
        <v>1285746</v>
      </c>
      <c r="L40" s="152"/>
      <c r="M40" s="109">
        <f t="shared" si="4"/>
        <v>0</v>
      </c>
      <c r="N40" s="152"/>
      <c r="O40" s="28">
        <f t="shared" si="5"/>
        <v>0</v>
      </c>
      <c r="P40" s="156"/>
      <c r="Q40" s="109">
        <f t="shared" si="6"/>
        <v>0</v>
      </c>
      <c r="R40" s="157"/>
      <c r="S40" s="28">
        <f t="shared" si="7"/>
        <v>0</v>
      </c>
      <c r="T40" s="27">
        <v>0</v>
      </c>
      <c r="U40" s="111">
        <v>0</v>
      </c>
      <c r="V40" s="26">
        <f t="shared" si="10"/>
        <v>354</v>
      </c>
      <c r="W40" s="29">
        <f t="shared" si="11"/>
        <v>16479822</v>
      </c>
      <c r="X40" s="73"/>
      <c r="Y40" s="14"/>
      <c r="Z40" s="14"/>
      <c r="AA40"/>
      <c r="AB40"/>
      <c r="AD40" s="73"/>
      <c r="AE40" s="73"/>
      <c r="AG40" s="73"/>
      <c r="AH40" s="73"/>
    </row>
    <row r="41" spans="1:34" s="65" customFormat="1" ht="13.5" thickBot="1" x14ac:dyDescent="0.25">
      <c r="A41" s="335" t="s">
        <v>21</v>
      </c>
      <c r="B41" s="336"/>
      <c r="C41" s="337"/>
      <c r="D41" s="3">
        <f>SUM(D8:D40)</f>
        <v>12637</v>
      </c>
      <c r="E41" s="4">
        <f t="shared" ref="E41:W41" si="12">SUM(E8:E40)</f>
        <v>731341101</v>
      </c>
      <c r="F41" s="4">
        <f t="shared" si="12"/>
        <v>12832</v>
      </c>
      <c r="G41" s="8">
        <f t="shared" si="12"/>
        <v>392826016</v>
      </c>
      <c r="H41" s="4">
        <f t="shared" si="12"/>
        <v>4444</v>
      </c>
      <c r="I41" s="4">
        <f t="shared" si="12"/>
        <v>257187612</v>
      </c>
      <c r="J41" s="4">
        <f t="shared" si="12"/>
        <v>2566</v>
      </c>
      <c r="K41" s="9">
        <f t="shared" si="12"/>
        <v>78552958</v>
      </c>
      <c r="L41" s="3">
        <f t="shared" si="12"/>
        <v>242</v>
      </c>
      <c r="M41" s="4">
        <f t="shared" si="12"/>
        <v>14005266</v>
      </c>
      <c r="N41" s="4">
        <f t="shared" si="12"/>
        <v>26</v>
      </c>
      <c r="O41" s="8">
        <f t="shared" si="12"/>
        <v>795938</v>
      </c>
      <c r="P41" s="4">
        <f t="shared" si="12"/>
        <v>1275</v>
      </c>
      <c r="Q41" s="4">
        <f t="shared" si="12"/>
        <v>73788075</v>
      </c>
      <c r="R41" s="4">
        <f t="shared" si="12"/>
        <v>318</v>
      </c>
      <c r="S41" s="9">
        <f t="shared" si="12"/>
        <v>9734934</v>
      </c>
      <c r="T41" s="3">
        <f t="shared" si="12"/>
        <v>11</v>
      </c>
      <c r="U41" s="8">
        <f t="shared" si="12"/>
        <v>109332</v>
      </c>
      <c r="V41" s="4">
        <f t="shared" si="12"/>
        <v>34351</v>
      </c>
      <c r="W41" s="4">
        <f t="shared" si="12"/>
        <v>1558341232</v>
      </c>
      <c r="X41" s="73"/>
      <c r="Y41" s="73"/>
    </row>
    <row r="42" spans="1:34" s="65" customFormat="1" x14ac:dyDescent="0.2">
      <c r="A42" s="78"/>
      <c r="B42" s="78"/>
      <c r="C42" s="78"/>
    </row>
    <row r="43" spans="1:34" s="65" customFormat="1" ht="14.25" x14ac:dyDescent="0.2">
      <c r="A43" s="78"/>
      <c r="B43" s="78"/>
      <c r="C43" s="78"/>
      <c r="D43" s="112"/>
      <c r="E43" s="112"/>
      <c r="F43" s="112"/>
      <c r="G43" s="112"/>
      <c r="H43" s="112"/>
    </row>
    <row r="44" spans="1:34" ht="15" x14ac:dyDescent="0.25">
      <c r="D44" s="13"/>
      <c r="E44" s="13"/>
      <c r="F44" s="40" t="s">
        <v>372</v>
      </c>
      <c r="G44" s="41">
        <v>57873</v>
      </c>
      <c r="H44" s="15"/>
      <c r="AD44" s="65"/>
      <c r="AE44" s="65"/>
    </row>
    <row r="45" spans="1:34" ht="15" x14ac:dyDescent="0.25">
      <c r="D45" s="13"/>
      <c r="E45" s="13"/>
      <c r="F45" s="40" t="s">
        <v>373</v>
      </c>
      <c r="G45" s="41">
        <v>30613</v>
      </c>
      <c r="H45" s="15"/>
      <c r="AD45" s="65"/>
      <c r="AE45" s="65"/>
    </row>
    <row r="46" spans="1:34" ht="15" x14ac:dyDescent="0.25">
      <c r="D46" s="13"/>
      <c r="E46" s="13"/>
      <c r="F46" s="14"/>
      <c r="G46" s="14"/>
      <c r="H46" s="15"/>
      <c r="AD46" s="65"/>
      <c r="AE46" s="65"/>
    </row>
    <row r="47" spans="1:34" ht="15" x14ac:dyDescent="0.25">
      <c r="D47" s="13"/>
      <c r="E47" s="13"/>
      <c r="F47" s="14"/>
      <c r="H47" s="15"/>
      <c r="I47" s="15"/>
      <c r="J47" s="15"/>
      <c r="AD47" s="65"/>
      <c r="AE47" s="65"/>
    </row>
    <row r="48" spans="1:34" x14ac:dyDescent="0.2">
      <c r="AD48" s="65"/>
      <c r="AE48" s="65"/>
    </row>
  </sheetData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I7" zoomScale="91" zoomScaleNormal="91" workbookViewId="0">
      <selection activeCell="H11" sqref="H11"/>
    </sheetView>
  </sheetViews>
  <sheetFormatPr baseColWidth="10" defaultRowHeight="12.75" x14ac:dyDescent="0.2"/>
  <cols>
    <col min="1" max="1" width="9.7109375" style="51" customWidth="1"/>
    <col min="2" max="2" width="15.140625" style="51" customWidth="1"/>
    <col min="3" max="3" width="16.28515625" style="51" bestFit="1" customWidth="1"/>
    <col min="4" max="21" width="14.5703125" customWidth="1"/>
    <col min="22" max="22" width="11.7109375" bestFit="1" customWidth="1"/>
    <col min="23" max="23" width="14.140625" customWidth="1"/>
  </cols>
  <sheetData>
    <row r="1" spans="1:23" ht="18" x14ac:dyDescent="0.25">
      <c r="A1" s="341" t="str">
        <f>NACIONAL!A1</f>
        <v>AGUINALDO DE NAVIDAD 2019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ht="18" x14ac:dyDescent="0.25">
      <c r="A2" s="341" t="str">
        <f>NACIONAL!A2</f>
        <v>Ley Nº 21.196  Artículo 2º y 19°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4" spans="1:23" ht="18" x14ac:dyDescent="0.25">
      <c r="A4" s="341" t="s">
        <v>730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1:23" ht="13.5" thickBot="1" x14ac:dyDescent="0.25"/>
    <row r="6" spans="1:23" ht="15.75" thickBot="1" x14ac:dyDescent="0.25">
      <c r="A6" s="346" t="s">
        <v>0</v>
      </c>
      <c r="B6" s="354" t="s">
        <v>408</v>
      </c>
      <c r="C6" s="348" t="s">
        <v>1</v>
      </c>
      <c r="D6" s="338" t="s">
        <v>2</v>
      </c>
      <c r="E6" s="339"/>
      <c r="F6" s="339"/>
      <c r="G6" s="340"/>
      <c r="H6" s="338" t="s">
        <v>3</v>
      </c>
      <c r="I6" s="339"/>
      <c r="J6" s="339"/>
      <c r="K6" s="340"/>
      <c r="L6" s="338" t="s">
        <v>4</v>
      </c>
      <c r="M6" s="339"/>
      <c r="N6" s="339"/>
      <c r="O6" s="340"/>
      <c r="P6" s="338" t="s">
        <v>5</v>
      </c>
      <c r="Q6" s="339"/>
      <c r="R6" s="339"/>
      <c r="S6" s="340"/>
      <c r="T6" s="342" t="s">
        <v>6</v>
      </c>
      <c r="U6" s="343"/>
      <c r="V6" s="344" t="s">
        <v>358</v>
      </c>
      <c r="W6" s="345"/>
    </row>
    <row r="7" spans="1:23" s="65" customFormat="1" ht="99.75" customHeight="1" thickBot="1" x14ac:dyDescent="0.25">
      <c r="A7" s="347"/>
      <c r="B7" s="355"/>
      <c r="C7" s="349"/>
      <c r="D7" s="184" t="str">
        <f>NACIONAL!C7</f>
        <v>Pers. Remun Liq. &lt;= a $ 773.271 Noviembre</v>
      </c>
      <c r="E7" s="185" t="str">
        <f>NACIONAL!D7</f>
        <v>Monto Aguinaldo $ 57.873</v>
      </c>
      <c r="F7" s="185" t="str">
        <f>NACIONAL!E7</f>
        <v>Pers. Remun Liq. &gt; a $ 773.271 y Rem Bruta &lt;= $ 2.560.669</v>
      </c>
      <c r="G7" s="186" t="str">
        <f>NACIONAL!F7</f>
        <v>Monto Aguinaldo $ 30.613</v>
      </c>
      <c r="H7" s="184" t="str">
        <f>NACIONAL!G7</f>
        <v>Pers. Remun Liq. &lt;= a $ 773.271 Noviembre</v>
      </c>
      <c r="I7" s="185" t="str">
        <f>NACIONAL!H7</f>
        <v>Monto Aguinaldo $ 57.873</v>
      </c>
      <c r="J7" s="185" t="str">
        <f>NACIONAL!I7</f>
        <v>Pers. Remun Liq. &gt; a $ 773.271 y Rem Bruta &lt;= $ 2.560.669</v>
      </c>
      <c r="K7" s="186" t="str">
        <f>NACIONAL!J7</f>
        <v>Monto Aguinaldo $ 30.613</v>
      </c>
      <c r="L7" s="184" t="str">
        <f>NACIONAL!K7</f>
        <v>Pers. Remun Liq. &lt;= a $ 773.271 Noviembre</v>
      </c>
      <c r="M7" s="185" t="str">
        <f>NACIONAL!L7</f>
        <v>Monto Aguinaldo $ 57.873</v>
      </c>
      <c r="N7" s="185" t="str">
        <f>NACIONAL!M7</f>
        <v>Pers. Remun Liq. &gt; a $ 773.271 y Rem Bruta &lt;= $ 2.560.669</v>
      </c>
      <c r="O7" s="186" t="str">
        <f>NACIONAL!N7</f>
        <v>Monto Aguinaldo $ 30.613</v>
      </c>
      <c r="P7" s="184" t="str">
        <f>NACIONAL!O7</f>
        <v>Pers. Remun Liq. &lt;= a $ 773.271 Noviembre</v>
      </c>
      <c r="Q7" s="185" t="str">
        <f>NACIONAL!P7</f>
        <v>Monto Aguinaldo $ 57.873</v>
      </c>
      <c r="R7" s="185" t="str">
        <f>NACIONAL!Q7</f>
        <v>Pers. Remun Liq. &gt; a $ 773.271 y Rem Bruta &lt;= $ 2.560.669</v>
      </c>
      <c r="S7" s="186" t="str">
        <f>NACIONAL!R7</f>
        <v>Monto Aguinaldo $ 30.613</v>
      </c>
      <c r="T7" s="164" t="s">
        <v>7</v>
      </c>
      <c r="U7" s="57" t="s">
        <v>8</v>
      </c>
      <c r="V7" s="56" t="s">
        <v>9</v>
      </c>
      <c r="W7" s="57" t="s">
        <v>371</v>
      </c>
    </row>
    <row r="8" spans="1:23" s="65" customFormat="1" x14ac:dyDescent="0.2">
      <c r="A8" s="58">
        <v>9101</v>
      </c>
      <c r="B8" s="251" t="s">
        <v>624</v>
      </c>
      <c r="C8" s="131" t="s">
        <v>211</v>
      </c>
      <c r="D8" s="163">
        <v>615</v>
      </c>
      <c r="E8" s="102">
        <f>D8*$G$43</f>
        <v>35591895</v>
      </c>
      <c r="F8" s="163">
        <v>460</v>
      </c>
      <c r="G8" s="103">
        <f>F8*$G$44</f>
        <v>14081980</v>
      </c>
      <c r="H8" s="165">
        <v>178</v>
      </c>
      <c r="I8" s="102">
        <f>H8*$G$43</f>
        <v>10301394</v>
      </c>
      <c r="J8" s="165">
        <v>166</v>
      </c>
      <c r="K8" s="103">
        <f>J8*$G$44</f>
        <v>5081758</v>
      </c>
      <c r="L8" s="166"/>
      <c r="M8" s="102">
        <f>L8*$G$43</f>
        <v>0</v>
      </c>
      <c r="N8" s="166"/>
      <c r="O8" s="103">
        <f>N8*$G$44</f>
        <v>0</v>
      </c>
      <c r="P8" s="165">
        <v>103</v>
      </c>
      <c r="Q8" s="102">
        <f>P8*$G$43</f>
        <v>5960919</v>
      </c>
      <c r="R8" s="165">
        <v>28</v>
      </c>
      <c r="S8" s="103">
        <f>R8*$G$44</f>
        <v>857164</v>
      </c>
      <c r="T8" s="45">
        <v>0</v>
      </c>
      <c r="U8" s="30">
        <v>0</v>
      </c>
      <c r="V8" s="45">
        <f>D8+F8+H8+J8+L8+N8+P8+R8+T8</f>
        <v>1550</v>
      </c>
      <c r="W8" s="30">
        <f>(E8+G8+I8+K8+M8+O8+Q8+S8+U8)</f>
        <v>71875110</v>
      </c>
    </row>
    <row r="9" spans="1:23" s="65" customFormat="1" x14ac:dyDescent="0.2">
      <c r="A9" s="60">
        <v>9102</v>
      </c>
      <c r="B9" s="252" t="s">
        <v>629</v>
      </c>
      <c r="C9" s="79" t="s">
        <v>212</v>
      </c>
      <c r="D9" s="93">
        <v>146</v>
      </c>
      <c r="E9" s="98">
        <f>D9*$G$43</f>
        <v>8449458</v>
      </c>
      <c r="F9" s="93">
        <v>213</v>
      </c>
      <c r="G9" s="42">
        <f>F9*$G$44</f>
        <v>6520569</v>
      </c>
      <c r="H9" s="99">
        <v>7</v>
      </c>
      <c r="I9" s="98">
        <f>H9*$G$43</f>
        <v>405111</v>
      </c>
      <c r="J9" s="99">
        <v>17</v>
      </c>
      <c r="K9" s="42">
        <f>J9*$G$44</f>
        <v>520421</v>
      </c>
      <c r="L9" s="94"/>
      <c r="M9" s="98">
        <f>L9*$G$43</f>
        <v>0</v>
      </c>
      <c r="N9" s="94"/>
      <c r="O9" s="42">
        <f>N9*$G$44</f>
        <v>0</v>
      </c>
      <c r="P9" s="94">
        <v>45</v>
      </c>
      <c r="Q9" s="98">
        <f>P9*$G$43</f>
        <v>2604285</v>
      </c>
      <c r="R9" s="94">
        <v>15</v>
      </c>
      <c r="S9" s="42">
        <f>R9*$G$44</f>
        <v>459195</v>
      </c>
      <c r="T9" s="46">
        <v>0</v>
      </c>
      <c r="U9" s="29">
        <v>0</v>
      </c>
      <c r="V9" s="46">
        <f t="shared" ref="V9:V39" si="0">D9+F9+H9+J9+L9+N9+P9+R9+T9</f>
        <v>443</v>
      </c>
      <c r="W9" s="29">
        <f>(E9+G9+I9+K9+M9+O9+Q9+S9+U9)</f>
        <v>18959039</v>
      </c>
    </row>
    <row r="10" spans="1:23" s="65" customFormat="1" x14ac:dyDescent="0.2">
      <c r="A10" s="60">
        <v>9103</v>
      </c>
      <c r="B10" s="252" t="s">
        <v>628</v>
      </c>
      <c r="C10" s="79" t="s">
        <v>213</v>
      </c>
      <c r="D10" s="93">
        <v>126</v>
      </c>
      <c r="E10" s="98">
        <f t="shared" ref="E10:E39" si="1">D10*$G$43</f>
        <v>7291998</v>
      </c>
      <c r="F10" s="93">
        <v>99</v>
      </c>
      <c r="G10" s="42">
        <f t="shared" ref="G10:G39" si="2">F10*$G$44</f>
        <v>3030687</v>
      </c>
      <c r="H10" s="99">
        <v>32</v>
      </c>
      <c r="I10" s="98">
        <f t="shared" ref="I10:I39" si="3">H10*$G$43</f>
        <v>1851936</v>
      </c>
      <c r="J10" s="99">
        <v>27</v>
      </c>
      <c r="K10" s="42">
        <f t="shared" ref="K10:K39" si="4">J10*$G$44</f>
        <v>826551</v>
      </c>
      <c r="L10" s="94"/>
      <c r="M10" s="98">
        <f t="shared" ref="M10:M39" si="5">L10*$G$43</f>
        <v>0</v>
      </c>
      <c r="N10" s="94"/>
      <c r="O10" s="42">
        <f t="shared" ref="O10:O39" si="6">N10*$G$44</f>
        <v>0</v>
      </c>
      <c r="P10" s="94">
        <v>28</v>
      </c>
      <c r="Q10" s="98">
        <f t="shared" ref="Q10:Q39" si="7">P10*$G$43</f>
        <v>1620444</v>
      </c>
      <c r="R10" s="94">
        <v>9</v>
      </c>
      <c r="S10" s="42">
        <f t="shared" ref="S10:S39" si="8">R10*$G$44</f>
        <v>275517</v>
      </c>
      <c r="T10" s="46">
        <v>0</v>
      </c>
      <c r="U10" s="29">
        <v>0</v>
      </c>
      <c r="V10" s="46">
        <f t="shared" si="0"/>
        <v>321</v>
      </c>
      <c r="W10" s="29">
        <f t="shared" ref="W10:W39" si="9">(E10+G10+I10+K10+M10+O10+Q10+S10+U10)</f>
        <v>14897133</v>
      </c>
    </row>
    <row r="11" spans="1:23" s="65" customFormat="1" x14ac:dyDescent="0.2">
      <c r="A11" s="60">
        <v>9104</v>
      </c>
      <c r="B11" s="252" t="s">
        <v>630</v>
      </c>
      <c r="C11" s="61" t="s">
        <v>214</v>
      </c>
      <c r="D11" s="93">
        <v>137</v>
      </c>
      <c r="E11" s="98">
        <f t="shared" si="1"/>
        <v>7928601</v>
      </c>
      <c r="F11" s="93">
        <v>101</v>
      </c>
      <c r="G11" s="42">
        <f t="shared" si="2"/>
        <v>3091913</v>
      </c>
      <c r="H11" s="99"/>
      <c r="I11" s="98">
        <f t="shared" si="3"/>
        <v>0</v>
      </c>
      <c r="J11" s="99"/>
      <c r="K11" s="42">
        <f t="shared" si="4"/>
        <v>0</v>
      </c>
      <c r="L11" s="94"/>
      <c r="M11" s="98">
        <f t="shared" si="5"/>
        <v>0</v>
      </c>
      <c r="N11" s="94"/>
      <c r="O11" s="42">
        <f t="shared" si="6"/>
        <v>0</v>
      </c>
      <c r="P11" s="94">
        <v>24</v>
      </c>
      <c r="Q11" s="98">
        <f t="shared" si="7"/>
        <v>1388952</v>
      </c>
      <c r="R11" s="94">
        <v>8</v>
      </c>
      <c r="S11" s="42">
        <f t="shared" si="8"/>
        <v>244904</v>
      </c>
      <c r="T11" s="46">
        <v>0</v>
      </c>
      <c r="U11" s="29">
        <v>0</v>
      </c>
      <c r="V11" s="46">
        <f t="shared" si="0"/>
        <v>270</v>
      </c>
      <c r="W11" s="29">
        <f t="shared" si="9"/>
        <v>12654370</v>
      </c>
    </row>
    <row r="12" spans="1:23" s="65" customFormat="1" x14ac:dyDescent="0.2">
      <c r="A12" s="60">
        <v>9105</v>
      </c>
      <c r="B12" s="252" t="s">
        <v>604</v>
      </c>
      <c r="C12" s="61" t="s">
        <v>215</v>
      </c>
      <c r="D12" s="93">
        <v>331</v>
      </c>
      <c r="E12" s="98">
        <f t="shared" si="1"/>
        <v>19155963</v>
      </c>
      <c r="F12" s="93">
        <v>327</v>
      </c>
      <c r="G12" s="42">
        <f t="shared" si="2"/>
        <v>10010451</v>
      </c>
      <c r="H12" s="99">
        <v>17</v>
      </c>
      <c r="I12" s="98">
        <f t="shared" si="3"/>
        <v>983841</v>
      </c>
      <c r="J12" s="99">
        <v>33</v>
      </c>
      <c r="K12" s="42">
        <f t="shared" si="4"/>
        <v>1010229</v>
      </c>
      <c r="L12" s="94"/>
      <c r="M12" s="98">
        <f t="shared" si="5"/>
        <v>0</v>
      </c>
      <c r="N12" s="94"/>
      <c r="O12" s="42">
        <f t="shared" si="6"/>
        <v>0</v>
      </c>
      <c r="P12" s="94">
        <v>56</v>
      </c>
      <c r="Q12" s="98">
        <f t="shared" si="7"/>
        <v>3240888</v>
      </c>
      <c r="R12" s="94">
        <v>4</v>
      </c>
      <c r="S12" s="42">
        <f t="shared" si="8"/>
        <v>122452</v>
      </c>
      <c r="T12" s="46">
        <v>0</v>
      </c>
      <c r="U12" s="29">
        <v>0</v>
      </c>
      <c r="V12" s="46">
        <f t="shared" si="0"/>
        <v>768</v>
      </c>
      <c r="W12" s="29">
        <f t="shared" si="9"/>
        <v>34523824</v>
      </c>
    </row>
    <row r="13" spans="1:23" s="65" customFormat="1" x14ac:dyDescent="0.2">
      <c r="A13" s="60">
        <v>9106</v>
      </c>
      <c r="B13" s="252" t="s">
        <v>626</v>
      </c>
      <c r="C13" s="61" t="s">
        <v>216</v>
      </c>
      <c r="D13" s="93">
        <v>93</v>
      </c>
      <c r="E13" s="98">
        <f t="shared" si="1"/>
        <v>5382189</v>
      </c>
      <c r="F13" s="93">
        <v>114</v>
      </c>
      <c r="G13" s="42">
        <f t="shared" si="2"/>
        <v>3489882</v>
      </c>
      <c r="H13" s="99">
        <v>20</v>
      </c>
      <c r="I13" s="98">
        <f t="shared" si="3"/>
        <v>1157460</v>
      </c>
      <c r="J13" s="99">
        <v>35</v>
      </c>
      <c r="K13" s="42">
        <f t="shared" si="4"/>
        <v>1071455</v>
      </c>
      <c r="L13" s="94"/>
      <c r="M13" s="98">
        <f t="shared" si="5"/>
        <v>0</v>
      </c>
      <c r="N13" s="94"/>
      <c r="O13" s="42">
        <f t="shared" si="6"/>
        <v>0</v>
      </c>
      <c r="P13" s="94">
        <v>47</v>
      </c>
      <c r="Q13" s="98">
        <f t="shared" si="7"/>
        <v>2720031</v>
      </c>
      <c r="R13" s="94">
        <v>7</v>
      </c>
      <c r="S13" s="42">
        <f t="shared" si="8"/>
        <v>214291</v>
      </c>
      <c r="T13" s="46">
        <v>0</v>
      </c>
      <c r="U13" s="29">
        <v>0</v>
      </c>
      <c r="V13" s="46">
        <f t="shared" si="0"/>
        <v>316</v>
      </c>
      <c r="W13" s="29">
        <f t="shared" si="9"/>
        <v>14035308</v>
      </c>
    </row>
    <row r="14" spans="1:23" s="65" customFormat="1" x14ac:dyDescent="0.2">
      <c r="A14" s="60">
        <v>9107</v>
      </c>
      <c r="B14" s="252" t="s">
        <v>525</v>
      </c>
      <c r="C14" s="61" t="s">
        <v>217</v>
      </c>
      <c r="D14" s="93">
        <v>245</v>
      </c>
      <c r="E14" s="98">
        <f t="shared" si="1"/>
        <v>14178885</v>
      </c>
      <c r="F14" s="93">
        <v>215</v>
      </c>
      <c r="G14" s="42">
        <f t="shared" si="2"/>
        <v>6581795</v>
      </c>
      <c r="H14" s="99">
        <v>20</v>
      </c>
      <c r="I14" s="98">
        <f t="shared" si="3"/>
        <v>1157460</v>
      </c>
      <c r="J14" s="99">
        <v>15</v>
      </c>
      <c r="K14" s="42">
        <f t="shared" si="4"/>
        <v>459195</v>
      </c>
      <c r="L14" s="99">
        <v>78</v>
      </c>
      <c r="M14" s="98">
        <f t="shared" si="5"/>
        <v>4514094</v>
      </c>
      <c r="N14" s="99">
        <v>1</v>
      </c>
      <c r="O14" s="42">
        <f t="shared" si="6"/>
        <v>30613</v>
      </c>
      <c r="P14" s="94">
        <v>49</v>
      </c>
      <c r="Q14" s="98">
        <f t="shared" si="7"/>
        <v>2835777</v>
      </c>
      <c r="R14" s="94">
        <v>12</v>
      </c>
      <c r="S14" s="42">
        <f t="shared" si="8"/>
        <v>367356</v>
      </c>
      <c r="T14" s="46">
        <v>0</v>
      </c>
      <c r="U14" s="29">
        <v>0</v>
      </c>
      <c r="V14" s="46">
        <f t="shared" si="0"/>
        <v>635</v>
      </c>
      <c r="W14" s="29">
        <f t="shared" si="9"/>
        <v>30125175</v>
      </c>
    </row>
    <row r="15" spans="1:23" s="65" customFormat="1" x14ac:dyDescent="0.2">
      <c r="A15" s="60">
        <v>9108</v>
      </c>
      <c r="B15" s="252" t="s">
        <v>496</v>
      </c>
      <c r="C15" s="61" t="s">
        <v>218</v>
      </c>
      <c r="D15" s="93">
        <v>147</v>
      </c>
      <c r="E15" s="98">
        <f t="shared" si="1"/>
        <v>8507331</v>
      </c>
      <c r="F15" s="93">
        <v>127</v>
      </c>
      <c r="G15" s="42">
        <f t="shared" si="2"/>
        <v>3887851</v>
      </c>
      <c r="H15" s="99">
        <v>44</v>
      </c>
      <c r="I15" s="98">
        <f t="shared" si="3"/>
        <v>2546412</v>
      </c>
      <c r="J15" s="99">
        <v>38</v>
      </c>
      <c r="K15" s="42">
        <f t="shared" si="4"/>
        <v>1163294</v>
      </c>
      <c r="L15" s="94"/>
      <c r="M15" s="98">
        <f t="shared" si="5"/>
        <v>0</v>
      </c>
      <c r="N15" s="94"/>
      <c r="O15" s="42">
        <f t="shared" si="6"/>
        <v>0</v>
      </c>
      <c r="P15" s="94">
        <v>21</v>
      </c>
      <c r="Q15" s="98">
        <f t="shared" si="7"/>
        <v>1215333</v>
      </c>
      <c r="R15" s="94">
        <v>2</v>
      </c>
      <c r="S15" s="42">
        <f t="shared" si="8"/>
        <v>61226</v>
      </c>
      <c r="T15" s="46">
        <v>0</v>
      </c>
      <c r="U15" s="29">
        <v>0</v>
      </c>
      <c r="V15" s="46">
        <f t="shared" si="0"/>
        <v>379</v>
      </c>
      <c r="W15" s="29">
        <f t="shared" si="9"/>
        <v>17381447</v>
      </c>
    </row>
    <row r="16" spans="1:23" s="65" customFormat="1" x14ac:dyDescent="0.2">
      <c r="A16" s="60">
        <v>9109</v>
      </c>
      <c r="B16" s="252" t="s">
        <v>631</v>
      </c>
      <c r="C16" s="61" t="s">
        <v>219</v>
      </c>
      <c r="D16" s="93">
        <v>380</v>
      </c>
      <c r="E16" s="98">
        <f t="shared" si="1"/>
        <v>21991740</v>
      </c>
      <c r="F16" s="93">
        <v>372</v>
      </c>
      <c r="G16" s="42">
        <f t="shared" si="2"/>
        <v>11388036</v>
      </c>
      <c r="H16" s="99">
        <v>106</v>
      </c>
      <c r="I16" s="98">
        <f t="shared" si="3"/>
        <v>6134538</v>
      </c>
      <c r="J16" s="99">
        <v>97</v>
      </c>
      <c r="K16" s="42">
        <f t="shared" si="4"/>
        <v>2969461</v>
      </c>
      <c r="L16" s="99">
        <v>9</v>
      </c>
      <c r="M16" s="98">
        <f t="shared" si="5"/>
        <v>520857</v>
      </c>
      <c r="N16" s="99">
        <v>0</v>
      </c>
      <c r="O16" s="42">
        <f t="shared" si="6"/>
        <v>0</v>
      </c>
      <c r="P16" s="94"/>
      <c r="Q16" s="98">
        <f t="shared" si="7"/>
        <v>0</v>
      </c>
      <c r="R16" s="94"/>
      <c r="S16" s="42">
        <f t="shared" si="8"/>
        <v>0</v>
      </c>
      <c r="T16" s="46">
        <v>0</v>
      </c>
      <c r="U16" s="29">
        <v>0</v>
      </c>
      <c r="V16" s="46">
        <f t="shared" si="0"/>
        <v>964</v>
      </c>
      <c r="W16" s="29">
        <f t="shared" si="9"/>
        <v>43004632</v>
      </c>
    </row>
    <row r="17" spans="1:23" s="65" customFormat="1" x14ac:dyDescent="0.2">
      <c r="A17" s="60">
        <v>9110</v>
      </c>
      <c r="B17" s="252" t="s">
        <v>625</v>
      </c>
      <c r="C17" s="61" t="s">
        <v>220</v>
      </c>
      <c r="D17" s="93">
        <v>190</v>
      </c>
      <c r="E17" s="98">
        <f t="shared" si="1"/>
        <v>10995870</v>
      </c>
      <c r="F17" s="93">
        <v>253</v>
      </c>
      <c r="G17" s="42">
        <f t="shared" si="2"/>
        <v>7745089</v>
      </c>
      <c r="H17" s="99">
        <v>10</v>
      </c>
      <c r="I17" s="98">
        <f t="shared" si="3"/>
        <v>578730</v>
      </c>
      <c r="J17" s="99">
        <v>9</v>
      </c>
      <c r="K17" s="42">
        <f t="shared" si="4"/>
        <v>275517</v>
      </c>
      <c r="L17" s="94"/>
      <c r="M17" s="98">
        <f t="shared" si="5"/>
        <v>0</v>
      </c>
      <c r="N17" s="94"/>
      <c r="O17" s="42">
        <f t="shared" si="6"/>
        <v>0</v>
      </c>
      <c r="P17" s="94">
        <v>40</v>
      </c>
      <c r="Q17" s="98">
        <f t="shared" si="7"/>
        <v>2314920</v>
      </c>
      <c r="R17" s="94">
        <v>11</v>
      </c>
      <c r="S17" s="42">
        <f t="shared" si="8"/>
        <v>336743</v>
      </c>
      <c r="T17" s="46">
        <v>0</v>
      </c>
      <c r="U17" s="29">
        <v>0</v>
      </c>
      <c r="V17" s="46">
        <f t="shared" si="0"/>
        <v>513</v>
      </c>
      <c r="W17" s="29">
        <f t="shared" si="9"/>
        <v>22246869</v>
      </c>
    </row>
    <row r="18" spans="1:23" s="65" customFormat="1" x14ac:dyDescent="0.2">
      <c r="A18" s="60">
        <v>9111</v>
      </c>
      <c r="B18" s="252" t="s">
        <v>627</v>
      </c>
      <c r="C18" s="61" t="s">
        <v>221</v>
      </c>
      <c r="D18" s="93">
        <v>207</v>
      </c>
      <c r="E18" s="98">
        <f t="shared" si="1"/>
        <v>11979711</v>
      </c>
      <c r="F18" s="93">
        <v>200</v>
      </c>
      <c r="G18" s="42">
        <f t="shared" si="2"/>
        <v>6122600</v>
      </c>
      <c r="H18" s="99">
        <v>18</v>
      </c>
      <c r="I18" s="98">
        <f t="shared" si="3"/>
        <v>1041714</v>
      </c>
      <c r="J18" s="99">
        <v>33</v>
      </c>
      <c r="K18" s="42">
        <f t="shared" si="4"/>
        <v>1010229</v>
      </c>
      <c r="L18" s="94"/>
      <c r="M18" s="98">
        <f t="shared" si="5"/>
        <v>0</v>
      </c>
      <c r="N18" s="94"/>
      <c r="O18" s="42">
        <f t="shared" si="6"/>
        <v>0</v>
      </c>
      <c r="P18" s="94">
        <v>11</v>
      </c>
      <c r="Q18" s="98">
        <f t="shared" si="7"/>
        <v>636603</v>
      </c>
      <c r="R18" s="94">
        <v>4</v>
      </c>
      <c r="S18" s="42">
        <f t="shared" si="8"/>
        <v>122452</v>
      </c>
      <c r="T18" s="46">
        <v>0</v>
      </c>
      <c r="U18" s="29">
        <v>0</v>
      </c>
      <c r="V18" s="46">
        <f t="shared" si="0"/>
        <v>473</v>
      </c>
      <c r="W18" s="29">
        <f t="shared" si="9"/>
        <v>20913309</v>
      </c>
    </row>
    <row r="19" spans="1:23" s="65" customFormat="1" x14ac:dyDescent="0.2">
      <c r="A19" s="60">
        <v>9201</v>
      </c>
      <c r="B19" s="252" t="s">
        <v>603</v>
      </c>
      <c r="C19" s="61" t="s">
        <v>222</v>
      </c>
      <c r="D19" s="93">
        <v>1342</v>
      </c>
      <c r="E19" s="98">
        <f t="shared" si="1"/>
        <v>77665566</v>
      </c>
      <c r="F19" s="93">
        <v>1161</v>
      </c>
      <c r="G19" s="42">
        <f t="shared" si="2"/>
        <v>35541693</v>
      </c>
      <c r="H19" s="99">
        <v>630</v>
      </c>
      <c r="I19" s="98">
        <f t="shared" si="3"/>
        <v>36459990</v>
      </c>
      <c r="J19" s="99">
        <v>426</v>
      </c>
      <c r="K19" s="42">
        <f t="shared" si="4"/>
        <v>13041138</v>
      </c>
      <c r="L19" s="99">
        <v>24</v>
      </c>
      <c r="M19" s="98">
        <f t="shared" si="5"/>
        <v>1388952</v>
      </c>
      <c r="N19" s="99">
        <v>1</v>
      </c>
      <c r="O19" s="42">
        <f t="shared" si="6"/>
        <v>30613</v>
      </c>
      <c r="P19" s="99">
        <v>286</v>
      </c>
      <c r="Q19" s="98">
        <f t="shared" si="7"/>
        <v>16551678</v>
      </c>
      <c r="R19" s="99">
        <v>88</v>
      </c>
      <c r="S19" s="42">
        <f t="shared" si="8"/>
        <v>2693944</v>
      </c>
      <c r="T19" s="46">
        <v>0</v>
      </c>
      <c r="U19" s="29">
        <v>0</v>
      </c>
      <c r="V19" s="46">
        <f t="shared" si="0"/>
        <v>3958</v>
      </c>
      <c r="W19" s="29">
        <f t="shared" si="9"/>
        <v>183373574</v>
      </c>
    </row>
    <row r="20" spans="1:23" s="65" customFormat="1" x14ac:dyDescent="0.2">
      <c r="A20" s="60">
        <v>9202</v>
      </c>
      <c r="B20" s="252" t="s">
        <v>621</v>
      </c>
      <c r="C20" s="61" t="s">
        <v>223</v>
      </c>
      <c r="D20" s="93">
        <v>202</v>
      </c>
      <c r="E20" s="98">
        <f t="shared" si="1"/>
        <v>11690346</v>
      </c>
      <c r="F20" s="93">
        <v>198</v>
      </c>
      <c r="G20" s="42">
        <f t="shared" si="2"/>
        <v>6061374</v>
      </c>
      <c r="H20" s="99">
        <v>64</v>
      </c>
      <c r="I20" s="98">
        <f t="shared" si="3"/>
        <v>3703872</v>
      </c>
      <c r="J20" s="99">
        <v>80</v>
      </c>
      <c r="K20" s="42">
        <f t="shared" si="4"/>
        <v>2449040</v>
      </c>
      <c r="L20" s="94"/>
      <c r="M20" s="98">
        <f t="shared" si="5"/>
        <v>0</v>
      </c>
      <c r="N20" s="94"/>
      <c r="O20" s="42">
        <f t="shared" si="6"/>
        <v>0</v>
      </c>
      <c r="P20" s="94">
        <v>55</v>
      </c>
      <c r="Q20" s="98">
        <f t="shared" si="7"/>
        <v>3183015</v>
      </c>
      <c r="R20" s="94">
        <v>16</v>
      </c>
      <c r="S20" s="42">
        <f t="shared" si="8"/>
        <v>489808</v>
      </c>
      <c r="T20" s="46">
        <v>0</v>
      </c>
      <c r="U20" s="29">
        <v>0</v>
      </c>
      <c r="V20" s="46">
        <f t="shared" si="0"/>
        <v>615</v>
      </c>
      <c r="W20" s="29">
        <f t="shared" si="9"/>
        <v>27577455</v>
      </c>
    </row>
    <row r="21" spans="1:23" s="65" customFormat="1" x14ac:dyDescent="0.2">
      <c r="A21" s="60">
        <v>9203</v>
      </c>
      <c r="B21" s="252" t="s">
        <v>492</v>
      </c>
      <c r="C21" s="61" t="s">
        <v>224</v>
      </c>
      <c r="D21" s="93">
        <v>229</v>
      </c>
      <c r="E21" s="98">
        <f t="shared" si="1"/>
        <v>13252917</v>
      </c>
      <c r="F21" s="93">
        <v>155</v>
      </c>
      <c r="G21" s="42">
        <f t="shared" si="2"/>
        <v>4745015</v>
      </c>
      <c r="H21" s="99">
        <v>90</v>
      </c>
      <c r="I21" s="98">
        <f t="shared" si="3"/>
        <v>5208570</v>
      </c>
      <c r="J21" s="99">
        <v>83</v>
      </c>
      <c r="K21" s="42">
        <f t="shared" si="4"/>
        <v>2540879</v>
      </c>
      <c r="L21" s="94"/>
      <c r="M21" s="98">
        <f t="shared" si="5"/>
        <v>0</v>
      </c>
      <c r="N21" s="94"/>
      <c r="O21" s="42">
        <f t="shared" si="6"/>
        <v>0</v>
      </c>
      <c r="P21" s="94">
        <v>31</v>
      </c>
      <c r="Q21" s="98">
        <f t="shared" si="7"/>
        <v>1794063</v>
      </c>
      <c r="R21" s="94">
        <v>12</v>
      </c>
      <c r="S21" s="42">
        <f t="shared" si="8"/>
        <v>367356</v>
      </c>
      <c r="T21" s="46">
        <v>0</v>
      </c>
      <c r="U21" s="29">
        <v>0</v>
      </c>
      <c r="V21" s="46">
        <f t="shared" si="0"/>
        <v>600</v>
      </c>
      <c r="W21" s="29">
        <f t="shared" si="9"/>
        <v>27908800</v>
      </c>
    </row>
    <row r="22" spans="1:23" s="65" customFormat="1" x14ac:dyDescent="0.2">
      <c r="A22" s="60">
        <v>9204</v>
      </c>
      <c r="B22" s="252" t="s">
        <v>605</v>
      </c>
      <c r="C22" s="61" t="s">
        <v>225</v>
      </c>
      <c r="D22" s="93">
        <v>146</v>
      </c>
      <c r="E22" s="98">
        <f t="shared" si="1"/>
        <v>8449458</v>
      </c>
      <c r="F22" s="93">
        <v>166</v>
      </c>
      <c r="G22" s="42">
        <f t="shared" si="2"/>
        <v>5081758</v>
      </c>
      <c r="H22" s="99">
        <v>49</v>
      </c>
      <c r="I22" s="98">
        <f t="shared" si="3"/>
        <v>2835777</v>
      </c>
      <c r="J22" s="99">
        <v>39</v>
      </c>
      <c r="K22" s="42">
        <f t="shared" si="4"/>
        <v>1193907</v>
      </c>
      <c r="L22" s="94"/>
      <c r="M22" s="98">
        <f t="shared" si="5"/>
        <v>0</v>
      </c>
      <c r="N22" s="94"/>
      <c r="O22" s="42">
        <f t="shared" si="6"/>
        <v>0</v>
      </c>
      <c r="P22" s="94">
        <v>36</v>
      </c>
      <c r="Q22" s="98">
        <f t="shared" si="7"/>
        <v>2083428</v>
      </c>
      <c r="R22" s="94">
        <v>9</v>
      </c>
      <c r="S22" s="42">
        <f t="shared" si="8"/>
        <v>275517</v>
      </c>
      <c r="T22" s="46">
        <v>0</v>
      </c>
      <c r="U22" s="29">
        <v>0</v>
      </c>
      <c r="V22" s="46">
        <f t="shared" si="0"/>
        <v>445</v>
      </c>
      <c r="W22" s="29">
        <f t="shared" si="9"/>
        <v>19919845</v>
      </c>
    </row>
    <row r="23" spans="1:23" s="65" customFormat="1" x14ac:dyDescent="0.2">
      <c r="A23" s="60">
        <v>9205</v>
      </c>
      <c r="B23" s="252" t="s">
        <v>610</v>
      </c>
      <c r="C23" s="61" t="s">
        <v>226</v>
      </c>
      <c r="D23" s="93">
        <v>454</v>
      </c>
      <c r="E23" s="98">
        <f t="shared" si="1"/>
        <v>26274342</v>
      </c>
      <c r="F23" s="93">
        <v>369</v>
      </c>
      <c r="G23" s="42">
        <f t="shared" si="2"/>
        <v>11296197</v>
      </c>
      <c r="H23" s="99">
        <v>205</v>
      </c>
      <c r="I23" s="98">
        <f t="shared" si="3"/>
        <v>11863965</v>
      </c>
      <c r="J23" s="99">
        <v>120</v>
      </c>
      <c r="K23" s="42">
        <f t="shared" si="4"/>
        <v>3673560</v>
      </c>
      <c r="L23" s="99">
        <v>6</v>
      </c>
      <c r="M23" s="98">
        <f t="shared" si="5"/>
        <v>347238</v>
      </c>
      <c r="N23" s="99">
        <v>1</v>
      </c>
      <c r="O23" s="42">
        <f t="shared" si="6"/>
        <v>30613</v>
      </c>
      <c r="P23" s="94">
        <v>54</v>
      </c>
      <c r="Q23" s="98">
        <f t="shared" si="7"/>
        <v>3125142</v>
      </c>
      <c r="R23" s="94">
        <v>11</v>
      </c>
      <c r="S23" s="42">
        <f t="shared" si="8"/>
        <v>336743</v>
      </c>
      <c r="T23" s="46">
        <v>0</v>
      </c>
      <c r="U23" s="29">
        <v>0</v>
      </c>
      <c r="V23" s="46">
        <f t="shared" si="0"/>
        <v>1220</v>
      </c>
      <c r="W23" s="29">
        <f t="shared" si="9"/>
        <v>56947800</v>
      </c>
    </row>
    <row r="24" spans="1:23" s="65" customFormat="1" x14ac:dyDescent="0.2">
      <c r="A24" s="60">
        <v>9206</v>
      </c>
      <c r="B24" s="252" t="s">
        <v>615</v>
      </c>
      <c r="C24" s="61" t="s">
        <v>227</v>
      </c>
      <c r="D24" s="93"/>
      <c r="E24" s="98">
        <f t="shared" si="1"/>
        <v>0</v>
      </c>
      <c r="F24" s="93"/>
      <c r="G24" s="42">
        <f t="shared" si="2"/>
        <v>0</v>
      </c>
      <c r="H24" s="99">
        <v>49</v>
      </c>
      <c r="I24" s="98">
        <f t="shared" si="3"/>
        <v>2835777</v>
      </c>
      <c r="J24" s="99">
        <v>13</v>
      </c>
      <c r="K24" s="42">
        <f t="shared" si="4"/>
        <v>397969</v>
      </c>
      <c r="L24" s="94"/>
      <c r="M24" s="98">
        <f t="shared" si="5"/>
        <v>0</v>
      </c>
      <c r="N24" s="94"/>
      <c r="O24" s="42">
        <f t="shared" si="6"/>
        <v>0</v>
      </c>
      <c r="P24" s="94">
        <v>24</v>
      </c>
      <c r="Q24" s="98">
        <f t="shared" si="7"/>
        <v>1388952</v>
      </c>
      <c r="R24" s="94">
        <v>4</v>
      </c>
      <c r="S24" s="42">
        <f t="shared" si="8"/>
        <v>122452</v>
      </c>
      <c r="T24" s="46">
        <v>0</v>
      </c>
      <c r="U24" s="29">
        <v>0</v>
      </c>
      <c r="V24" s="46">
        <f t="shared" si="0"/>
        <v>90</v>
      </c>
      <c r="W24" s="29">
        <f t="shared" si="9"/>
        <v>4745150</v>
      </c>
    </row>
    <row r="25" spans="1:23" s="65" customFormat="1" x14ac:dyDescent="0.2">
      <c r="A25" s="60">
        <v>9207</v>
      </c>
      <c r="B25" s="252" t="s">
        <v>608</v>
      </c>
      <c r="C25" s="61" t="s">
        <v>228</v>
      </c>
      <c r="D25" s="93">
        <v>216</v>
      </c>
      <c r="E25" s="98">
        <f t="shared" si="1"/>
        <v>12500568</v>
      </c>
      <c r="F25" s="93">
        <v>217</v>
      </c>
      <c r="G25" s="42">
        <f t="shared" si="2"/>
        <v>6643021</v>
      </c>
      <c r="H25" s="99">
        <v>29</v>
      </c>
      <c r="I25" s="98">
        <f t="shared" si="3"/>
        <v>1678317</v>
      </c>
      <c r="J25" s="99">
        <v>35</v>
      </c>
      <c r="K25" s="42">
        <f t="shared" si="4"/>
        <v>1071455</v>
      </c>
      <c r="L25" s="94"/>
      <c r="M25" s="98">
        <f t="shared" si="5"/>
        <v>0</v>
      </c>
      <c r="N25" s="94"/>
      <c r="O25" s="42">
        <f t="shared" si="6"/>
        <v>0</v>
      </c>
      <c r="P25" s="94">
        <v>26</v>
      </c>
      <c r="Q25" s="98">
        <f t="shared" si="7"/>
        <v>1504698</v>
      </c>
      <c r="R25" s="94">
        <v>8</v>
      </c>
      <c r="S25" s="42">
        <f t="shared" si="8"/>
        <v>244904</v>
      </c>
      <c r="T25" s="46">
        <v>0</v>
      </c>
      <c r="U25" s="29">
        <v>0</v>
      </c>
      <c r="V25" s="46">
        <f t="shared" si="0"/>
        <v>531</v>
      </c>
      <c r="W25" s="29">
        <f t="shared" si="9"/>
        <v>23642963</v>
      </c>
    </row>
    <row r="26" spans="1:23" s="65" customFormat="1" x14ac:dyDescent="0.2">
      <c r="A26" s="60">
        <v>9208</v>
      </c>
      <c r="B26" s="252" t="s">
        <v>613</v>
      </c>
      <c r="C26" s="61" t="s">
        <v>229</v>
      </c>
      <c r="D26" s="218"/>
      <c r="E26" s="216">
        <f t="shared" si="1"/>
        <v>0</v>
      </c>
      <c r="F26" s="218"/>
      <c r="G26" s="217">
        <f t="shared" si="2"/>
        <v>0</v>
      </c>
      <c r="H26" s="99">
        <v>99</v>
      </c>
      <c r="I26" s="98">
        <f t="shared" si="3"/>
        <v>5729427</v>
      </c>
      <c r="J26" s="99">
        <v>104</v>
      </c>
      <c r="K26" s="42">
        <f t="shared" si="4"/>
        <v>3183752</v>
      </c>
      <c r="L26" s="99">
        <v>10</v>
      </c>
      <c r="M26" s="98">
        <f t="shared" si="5"/>
        <v>578730</v>
      </c>
      <c r="N26" s="99">
        <v>0</v>
      </c>
      <c r="O26" s="42">
        <f t="shared" si="6"/>
        <v>0</v>
      </c>
      <c r="P26" s="221"/>
      <c r="Q26" s="216">
        <f t="shared" si="7"/>
        <v>0</v>
      </c>
      <c r="R26" s="221"/>
      <c r="S26" s="217">
        <f t="shared" si="8"/>
        <v>0</v>
      </c>
      <c r="T26" s="46">
        <v>0</v>
      </c>
      <c r="U26" s="29">
        <v>0</v>
      </c>
      <c r="V26" s="46">
        <f t="shared" si="0"/>
        <v>213</v>
      </c>
      <c r="W26" s="29">
        <f t="shared" si="9"/>
        <v>9491909</v>
      </c>
    </row>
    <row r="27" spans="1:23" s="65" customFormat="1" x14ac:dyDescent="0.2">
      <c r="A27" s="60">
        <v>9209</v>
      </c>
      <c r="B27" s="252" t="s">
        <v>606</v>
      </c>
      <c r="C27" s="61" t="s">
        <v>230</v>
      </c>
      <c r="D27" s="218"/>
      <c r="E27" s="216">
        <f t="shared" si="1"/>
        <v>0</v>
      </c>
      <c r="F27" s="218"/>
      <c r="G27" s="217">
        <f t="shared" si="2"/>
        <v>0</v>
      </c>
      <c r="H27" s="99">
        <v>103</v>
      </c>
      <c r="I27" s="98">
        <f t="shared" si="3"/>
        <v>5960919</v>
      </c>
      <c r="J27" s="99">
        <v>58</v>
      </c>
      <c r="K27" s="42">
        <f t="shared" si="4"/>
        <v>1775554</v>
      </c>
      <c r="L27" s="94"/>
      <c r="M27" s="98">
        <f t="shared" si="5"/>
        <v>0</v>
      </c>
      <c r="N27" s="94"/>
      <c r="O27" s="42">
        <f t="shared" si="6"/>
        <v>0</v>
      </c>
      <c r="P27" s="221"/>
      <c r="Q27" s="216">
        <f t="shared" si="7"/>
        <v>0</v>
      </c>
      <c r="R27" s="221"/>
      <c r="S27" s="217">
        <f t="shared" si="8"/>
        <v>0</v>
      </c>
      <c r="T27" s="46">
        <v>0</v>
      </c>
      <c r="U27" s="29">
        <v>0</v>
      </c>
      <c r="V27" s="46">
        <f t="shared" si="0"/>
        <v>161</v>
      </c>
      <c r="W27" s="29">
        <f t="shared" si="9"/>
        <v>7736473</v>
      </c>
    </row>
    <row r="28" spans="1:23" s="65" customFormat="1" x14ac:dyDescent="0.2">
      <c r="A28" s="60">
        <v>9210</v>
      </c>
      <c r="B28" s="252" t="s">
        <v>618</v>
      </c>
      <c r="C28" s="61" t="s">
        <v>231</v>
      </c>
      <c r="D28" s="218"/>
      <c r="E28" s="216">
        <f t="shared" si="1"/>
        <v>0</v>
      </c>
      <c r="F28" s="218"/>
      <c r="G28" s="217">
        <f t="shared" si="2"/>
        <v>0</v>
      </c>
      <c r="H28" s="94">
        <v>72</v>
      </c>
      <c r="I28" s="98">
        <f t="shared" si="3"/>
        <v>4166856</v>
      </c>
      <c r="J28" s="94">
        <v>33</v>
      </c>
      <c r="K28" s="42">
        <f t="shared" si="4"/>
        <v>1010229</v>
      </c>
      <c r="L28" s="94"/>
      <c r="M28" s="98">
        <f t="shared" si="5"/>
        <v>0</v>
      </c>
      <c r="N28" s="94"/>
      <c r="O28" s="42">
        <f t="shared" si="6"/>
        <v>0</v>
      </c>
      <c r="P28" s="221"/>
      <c r="Q28" s="216">
        <f t="shared" si="7"/>
        <v>0</v>
      </c>
      <c r="R28" s="221"/>
      <c r="S28" s="217">
        <f t="shared" si="8"/>
        <v>0</v>
      </c>
      <c r="T28" s="46">
        <v>0</v>
      </c>
      <c r="U28" s="29">
        <v>0</v>
      </c>
      <c r="V28" s="46">
        <f t="shared" si="0"/>
        <v>105</v>
      </c>
      <c r="W28" s="29">
        <f t="shared" si="9"/>
        <v>5177085</v>
      </c>
    </row>
    <row r="29" spans="1:23" s="65" customFormat="1" x14ac:dyDescent="0.2">
      <c r="A29" s="60">
        <v>9211</v>
      </c>
      <c r="B29" s="252" t="s">
        <v>616</v>
      </c>
      <c r="C29" s="61" t="s">
        <v>232</v>
      </c>
      <c r="D29" s="93">
        <v>199</v>
      </c>
      <c r="E29" s="98">
        <f t="shared" si="1"/>
        <v>11516727</v>
      </c>
      <c r="F29" s="93">
        <v>217</v>
      </c>
      <c r="G29" s="42">
        <f t="shared" si="2"/>
        <v>6643021</v>
      </c>
      <c r="H29" s="99">
        <v>111</v>
      </c>
      <c r="I29" s="98">
        <f t="shared" si="3"/>
        <v>6423903</v>
      </c>
      <c r="J29" s="99">
        <v>54</v>
      </c>
      <c r="K29" s="42">
        <f t="shared" si="4"/>
        <v>1653102</v>
      </c>
      <c r="L29" s="94"/>
      <c r="M29" s="98">
        <f t="shared" si="5"/>
        <v>0</v>
      </c>
      <c r="N29" s="94"/>
      <c r="O29" s="42">
        <f t="shared" si="6"/>
        <v>0</v>
      </c>
      <c r="P29" s="94"/>
      <c r="Q29" s="98">
        <f t="shared" si="7"/>
        <v>0</v>
      </c>
      <c r="R29" s="94"/>
      <c r="S29" s="42">
        <f t="shared" si="8"/>
        <v>0</v>
      </c>
      <c r="T29" s="46">
        <v>0</v>
      </c>
      <c r="U29" s="29">
        <v>0</v>
      </c>
      <c r="V29" s="46">
        <f t="shared" si="0"/>
        <v>581</v>
      </c>
      <c r="W29" s="29">
        <f t="shared" si="9"/>
        <v>26236753</v>
      </c>
    </row>
    <row r="30" spans="1:23" s="65" customFormat="1" x14ac:dyDescent="0.2">
      <c r="A30" s="60">
        <v>9212</v>
      </c>
      <c r="B30" s="252" t="s">
        <v>609</v>
      </c>
      <c r="C30" s="61" t="s">
        <v>233</v>
      </c>
      <c r="D30" s="93">
        <v>215</v>
      </c>
      <c r="E30" s="98">
        <f t="shared" si="1"/>
        <v>12442695</v>
      </c>
      <c r="F30" s="93">
        <v>185</v>
      </c>
      <c r="G30" s="42">
        <f t="shared" si="2"/>
        <v>5663405</v>
      </c>
      <c r="H30" s="99">
        <v>92</v>
      </c>
      <c r="I30" s="98">
        <f t="shared" si="3"/>
        <v>5324316</v>
      </c>
      <c r="J30" s="99">
        <v>56</v>
      </c>
      <c r="K30" s="42">
        <f t="shared" si="4"/>
        <v>1714328</v>
      </c>
      <c r="L30" s="94"/>
      <c r="M30" s="98">
        <f t="shared" si="5"/>
        <v>0</v>
      </c>
      <c r="N30" s="94"/>
      <c r="O30" s="42">
        <f t="shared" si="6"/>
        <v>0</v>
      </c>
      <c r="P30" s="94">
        <v>28</v>
      </c>
      <c r="Q30" s="98">
        <f t="shared" si="7"/>
        <v>1620444</v>
      </c>
      <c r="R30" s="94">
        <v>1</v>
      </c>
      <c r="S30" s="42">
        <f t="shared" si="8"/>
        <v>30613</v>
      </c>
      <c r="T30" s="46">
        <v>0</v>
      </c>
      <c r="U30" s="29">
        <v>0</v>
      </c>
      <c r="V30" s="46">
        <f t="shared" si="0"/>
        <v>577</v>
      </c>
      <c r="W30" s="29">
        <f t="shared" si="9"/>
        <v>26795801</v>
      </c>
    </row>
    <row r="31" spans="1:23" s="65" customFormat="1" x14ac:dyDescent="0.2">
      <c r="A31" s="60">
        <v>9213</v>
      </c>
      <c r="B31" s="252" t="s">
        <v>620</v>
      </c>
      <c r="C31" s="61" t="s">
        <v>234</v>
      </c>
      <c r="D31" s="218"/>
      <c r="E31" s="216">
        <f t="shared" si="1"/>
        <v>0</v>
      </c>
      <c r="F31" s="218"/>
      <c r="G31" s="217">
        <f t="shared" si="2"/>
        <v>0</v>
      </c>
      <c r="H31" s="99">
        <v>30</v>
      </c>
      <c r="I31" s="98">
        <f t="shared" si="3"/>
        <v>1736190</v>
      </c>
      <c r="J31" s="99">
        <v>19</v>
      </c>
      <c r="K31" s="42">
        <f t="shared" si="4"/>
        <v>581647</v>
      </c>
      <c r="L31" s="94"/>
      <c r="M31" s="98">
        <f t="shared" si="5"/>
        <v>0</v>
      </c>
      <c r="N31" s="94"/>
      <c r="O31" s="42">
        <f t="shared" si="6"/>
        <v>0</v>
      </c>
      <c r="P31" s="221"/>
      <c r="Q31" s="216">
        <f t="shared" si="7"/>
        <v>0</v>
      </c>
      <c r="R31" s="221"/>
      <c r="S31" s="217">
        <f t="shared" si="8"/>
        <v>0</v>
      </c>
      <c r="T31" s="46">
        <v>0</v>
      </c>
      <c r="U31" s="29">
        <v>0</v>
      </c>
      <c r="V31" s="46">
        <f t="shared" si="0"/>
        <v>49</v>
      </c>
      <c r="W31" s="29">
        <f t="shared" si="9"/>
        <v>2317837</v>
      </c>
    </row>
    <row r="32" spans="1:23" s="65" customFormat="1" x14ac:dyDescent="0.2">
      <c r="A32" s="60">
        <v>9214</v>
      </c>
      <c r="B32" s="252" t="s">
        <v>611</v>
      </c>
      <c r="C32" s="61" t="s">
        <v>235</v>
      </c>
      <c r="D32" s="93">
        <v>236</v>
      </c>
      <c r="E32" s="98">
        <f t="shared" si="1"/>
        <v>13658028</v>
      </c>
      <c r="F32" s="93">
        <v>249</v>
      </c>
      <c r="G32" s="42">
        <f t="shared" si="2"/>
        <v>7622637</v>
      </c>
      <c r="H32" s="99">
        <v>56</v>
      </c>
      <c r="I32" s="98">
        <f t="shared" si="3"/>
        <v>3240888</v>
      </c>
      <c r="J32" s="99">
        <v>23</v>
      </c>
      <c r="K32" s="42">
        <f t="shared" si="4"/>
        <v>704099</v>
      </c>
      <c r="L32" s="94"/>
      <c r="M32" s="98">
        <f t="shared" si="5"/>
        <v>0</v>
      </c>
      <c r="N32" s="94"/>
      <c r="O32" s="42">
        <f t="shared" si="6"/>
        <v>0</v>
      </c>
      <c r="P32" s="94">
        <v>28</v>
      </c>
      <c r="Q32" s="98">
        <f t="shared" si="7"/>
        <v>1620444</v>
      </c>
      <c r="R32" s="94">
        <v>2</v>
      </c>
      <c r="S32" s="42">
        <f t="shared" si="8"/>
        <v>61226</v>
      </c>
      <c r="T32" s="46">
        <v>0</v>
      </c>
      <c r="U32" s="29">
        <v>0</v>
      </c>
      <c r="V32" s="46">
        <f t="shared" si="0"/>
        <v>594</v>
      </c>
      <c r="W32" s="29">
        <f t="shared" si="9"/>
        <v>26907322</v>
      </c>
    </row>
    <row r="33" spans="1:23" s="65" customFormat="1" x14ac:dyDescent="0.2">
      <c r="A33" s="60">
        <v>9215</v>
      </c>
      <c r="B33" s="252" t="s">
        <v>622</v>
      </c>
      <c r="C33" s="61" t="s">
        <v>236</v>
      </c>
      <c r="D33" s="93">
        <v>279</v>
      </c>
      <c r="E33" s="98">
        <f t="shared" si="1"/>
        <v>16146567</v>
      </c>
      <c r="F33" s="93">
        <v>357</v>
      </c>
      <c r="G33" s="42">
        <f t="shared" si="2"/>
        <v>10928841</v>
      </c>
      <c r="H33" s="99">
        <v>233</v>
      </c>
      <c r="I33" s="98">
        <f t="shared" si="3"/>
        <v>13484409</v>
      </c>
      <c r="J33" s="99">
        <v>146</v>
      </c>
      <c r="K33" s="42">
        <f t="shared" si="4"/>
        <v>4469498</v>
      </c>
      <c r="L33" s="94"/>
      <c r="M33" s="98">
        <f t="shared" si="5"/>
        <v>0</v>
      </c>
      <c r="N33" s="94"/>
      <c r="O33" s="42">
        <f t="shared" si="6"/>
        <v>0</v>
      </c>
      <c r="P33" s="94">
        <v>139</v>
      </c>
      <c r="Q33" s="98">
        <f t="shared" si="7"/>
        <v>8044347</v>
      </c>
      <c r="R33" s="94">
        <v>50</v>
      </c>
      <c r="S33" s="42">
        <f t="shared" si="8"/>
        <v>1530650</v>
      </c>
      <c r="T33" s="46">
        <v>0</v>
      </c>
      <c r="U33" s="29">
        <v>0</v>
      </c>
      <c r="V33" s="46">
        <f t="shared" si="0"/>
        <v>1204</v>
      </c>
      <c r="W33" s="29">
        <f t="shared" si="9"/>
        <v>54604312</v>
      </c>
    </row>
    <row r="34" spans="1:23" s="65" customFormat="1" x14ac:dyDescent="0.2">
      <c r="A34" s="60">
        <v>9216</v>
      </c>
      <c r="B34" s="252" t="s">
        <v>617</v>
      </c>
      <c r="C34" s="61" t="s">
        <v>237</v>
      </c>
      <c r="D34" s="93">
        <v>259</v>
      </c>
      <c r="E34" s="98">
        <f t="shared" si="1"/>
        <v>14989107</v>
      </c>
      <c r="F34" s="93">
        <v>264</v>
      </c>
      <c r="G34" s="42">
        <f>F34*$G$44</f>
        <v>8081832</v>
      </c>
      <c r="H34" s="99">
        <v>76</v>
      </c>
      <c r="I34" s="98">
        <f t="shared" si="3"/>
        <v>4398348</v>
      </c>
      <c r="J34" s="99">
        <v>86</v>
      </c>
      <c r="K34" s="42">
        <f>J34*$G$44</f>
        <v>2632718</v>
      </c>
      <c r="L34" s="94"/>
      <c r="M34" s="98">
        <f t="shared" si="5"/>
        <v>0</v>
      </c>
      <c r="N34" s="94"/>
      <c r="O34" s="42">
        <f>N34*$G$44</f>
        <v>0</v>
      </c>
      <c r="P34" s="94">
        <v>28</v>
      </c>
      <c r="Q34" s="98">
        <f t="shared" si="7"/>
        <v>1620444</v>
      </c>
      <c r="R34" s="94">
        <v>10</v>
      </c>
      <c r="S34" s="42">
        <f>R34*$G$44</f>
        <v>306130</v>
      </c>
      <c r="T34" s="46">
        <v>0</v>
      </c>
      <c r="U34" s="29">
        <v>0</v>
      </c>
      <c r="V34" s="46">
        <f t="shared" si="0"/>
        <v>723</v>
      </c>
      <c r="W34" s="29">
        <f t="shared" si="9"/>
        <v>32028579</v>
      </c>
    </row>
    <row r="35" spans="1:23" s="65" customFormat="1" x14ac:dyDescent="0.2">
      <c r="A35" s="60">
        <v>9217</v>
      </c>
      <c r="B35" s="252" t="s">
        <v>612</v>
      </c>
      <c r="C35" s="61" t="s">
        <v>238</v>
      </c>
      <c r="D35" s="93">
        <v>53</v>
      </c>
      <c r="E35" s="98">
        <f t="shared" si="1"/>
        <v>3067269</v>
      </c>
      <c r="F35" s="93">
        <v>48</v>
      </c>
      <c r="G35" s="42">
        <f t="shared" si="2"/>
        <v>1469424</v>
      </c>
      <c r="H35" s="99">
        <v>31</v>
      </c>
      <c r="I35" s="98">
        <f t="shared" si="3"/>
        <v>1794063</v>
      </c>
      <c r="J35" s="99">
        <v>20</v>
      </c>
      <c r="K35" s="42">
        <f t="shared" si="4"/>
        <v>612260</v>
      </c>
      <c r="L35" s="94"/>
      <c r="M35" s="98">
        <f t="shared" si="5"/>
        <v>0</v>
      </c>
      <c r="N35" s="94"/>
      <c r="O35" s="42">
        <f t="shared" si="6"/>
        <v>0</v>
      </c>
      <c r="P35" s="94"/>
      <c r="Q35" s="98">
        <f t="shared" si="7"/>
        <v>0</v>
      </c>
      <c r="R35" s="94"/>
      <c r="S35" s="42">
        <f t="shared" si="8"/>
        <v>0</v>
      </c>
      <c r="T35" s="46">
        <v>0</v>
      </c>
      <c r="U35" s="29">
        <v>0</v>
      </c>
      <c r="V35" s="46">
        <f t="shared" si="0"/>
        <v>152</v>
      </c>
      <c r="W35" s="29">
        <f t="shared" si="9"/>
        <v>6943016</v>
      </c>
    </row>
    <row r="36" spans="1:23" s="65" customFormat="1" x14ac:dyDescent="0.2">
      <c r="A36" s="60">
        <v>9218</v>
      </c>
      <c r="B36" s="252" t="s">
        <v>607</v>
      </c>
      <c r="C36" s="61" t="s">
        <v>239</v>
      </c>
      <c r="D36" s="93">
        <v>88</v>
      </c>
      <c r="E36" s="98">
        <f t="shared" si="1"/>
        <v>5092824</v>
      </c>
      <c r="F36" s="93">
        <v>97</v>
      </c>
      <c r="G36" s="42">
        <f t="shared" si="2"/>
        <v>2969461</v>
      </c>
      <c r="H36" s="99">
        <v>57</v>
      </c>
      <c r="I36" s="98">
        <f t="shared" si="3"/>
        <v>3298761</v>
      </c>
      <c r="J36" s="99">
        <v>24</v>
      </c>
      <c r="K36" s="42">
        <f t="shared" si="4"/>
        <v>734712</v>
      </c>
      <c r="L36" s="94"/>
      <c r="M36" s="98">
        <f t="shared" si="5"/>
        <v>0</v>
      </c>
      <c r="N36" s="94"/>
      <c r="O36" s="42">
        <f t="shared" si="6"/>
        <v>0</v>
      </c>
      <c r="P36" s="94">
        <v>31</v>
      </c>
      <c r="Q36" s="98">
        <f t="shared" si="7"/>
        <v>1794063</v>
      </c>
      <c r="R36" s="94">
        <v>13</v>
      </c>
      <c r="S36" s="42">
        <f t="shared" si="8"/>
        <v>397969</v>
      </c>
      <c r="T36" s="46">
        <v>0</v>
      </c>
      <c r="U36" s="29">
        <v>0</v>
      </c>
      <c r="V36" s="46">
        <f t="shared" si="0"/>
        <v>310</v>
      </c>
      <c r="W36" s="29">
        <f t="shared" si="9"/>
        <v>14287790</v>
      </c>
    </row>
    <row r="37" spans="1:23" s="65" customFormat="1" x14ac:dyDescent="0.2">
      <c r="A37" s="60">
        <v>9219</v>
      </c>
      <c r="B37" s="252" t="s">
        <v>619</v>
      </c>
      <c r="C37" s="61" t="s">
        <v>240</v>
      </c>
      <c r="D37" s="218"/>
      <c r="E37" s="216">
        <f t="shared" si="1"/>
        <v>0</v>
      </c>
      <c r="F37" s="218"/>
      <c r="G37" s="217">
        <f t="shared" si="2"/>
        <v>0</v>
      </c>
      <c r="H37" s="99">
        <v>83</v>
      </c>
      <c r="I37" s="98">
        <f t="shared" si="3"/>
        <v>4803459</v>
      </c>
      <c r="J37" s="99">
        <v>64</v>
      </c>
      <c r="K37" s="42">
        <f t="shared" si="4"/>
        <v>1959232</v>
      </c>
      <c r="L37" s="94"/>
      <c r="M37" s="98">
        <f t="shared" si="5"/>
        <v>0</v>
      </c>
      <c r="N37" s="94"/>
      <c r="O37" s="42">
        <f t="shared" si="6"/>
        <v>0</v>
      </c>
      <c r="P37" s="221"/>
      <c r="Q37" s="216">
        <f t="shared" si="7"/>
        <v>0</v>
      </c>
      <c r="R37" s="221"/>
      <c r="S37" s="217">
        <f t="shared" si="8"/>
        <v>0</v>
      </c>
      <c r="T37" s="46">
        <v>0</v>
      </c>
      <c r="U37" s="29">
        <v>0</v>
      </c>
      <c r="V37" s="46">
        <f t="shared" si="0"/>
        <v>147</v>
      </c>
      <c r="W37" s="29">
        <f t="shared" si="9"/>
        <v>6762691</v>
      </c>
    </row>
    <row r="38" spans="1:23" s="65" customFormat="1" x14ac:dyDescent="0.2">
      <c r="A38" s="60">
        <v>9220</v>
      </c>
      <c r="B38" s="252" t="s">
        <v>614</v>
      </c>
      <c r="C38" s="61" t="s">
        <v>241</v>
      </c>
      <c r="D38" s="93">
        <v>192</v>
      </c>
      <c r="E38" s="98">
        <f t="shared" si="1"/>
        <v>11111616</v>
      </c>
      <c r="F38" s="93">
        <v>195</v>
      </c>
      <c r="G38" s="42">
        <f t="shared" si="2"/>
        <v>5969535</v>
      </c>
      <c r="H38" s="99">
        <v>256</v>
      </c>
      <c r="I38" s="98">
        <f t="shared" si="3"/>
        <v>14815488</v>
      </c>
      <c r="J38" s="99">
        <v>222</v>
      </c>
      <c r="K38" s="42">
        <f t="shared" si="4"/>
        <v>6796086</v>
      </c>
      <c r="L38" s="99">
        <v>8</v>
      </c>
      <c r="M38" s="98">
        <f t="shared" si="5"/>
        <v>462984</v>
      </c>
      <c r="N38" s="99">
        <v>0</v>
      </c>
      <c r="O38" s="42">
        <f t="shared" si="6"/>
        <v>0</v>
      </c>
      <c r="P38" s="94">
        <v>148</v>
      </c>
      <c r="Q38" s="98">
        <f t="shared" si="7"/>
        <v>8565204</v>
      </c>
      <c r="R38" s="94">
        <v>64</v>
      </c>
      <c r="S38" s="42">
        <f t="shared" si="8"/>
        <v>1959232</v>
      </c>
      <c r="T38" s="46">
        <v>0</v>
      </c>
      <c r="U38" s="29">
        <v>0</v>
      </c>
      <c r="V38" s="46">
        <f t="shared" si="0"/>
        <v>1085</v>
      </c>
      <c r="W38" s="29">
        <f t="shared" si="9"/>
        <v>49680145</v>
      </c>
    </row>
    <row r="39" spans="1:23" s="65" customFormat="1" ht="13.5" thickBot="1" x14ac:dyDescent="0.25">
      <c r="A39" s="62">
        <v>9221</v>
      </c>
      <c r="B39" s="253" t="s">
        <v>623</v>
      </c>
      <c r="C39" s="133" t="s">
        <v>242</v>
      </c>
      <c r="D39" s="93">
        <v>87</v>
      </c>
      <c r="E39" s="98">
        <f t="shared" si="1"/>
        <v>5034951</v>
      </c>
      <c r="F39" s="93">
        <v>61</v>
      </c>
      <c r="G39" s="42">
        <f t="shared" si="2"/>
        <v>1867393</v>
      </c>
      <c r="H39" s="99">
        <v>46</v>
      </c>
      <c r="I39" s="98">
        <f t="shared" si="3"/>
        <v>2662158</v>
      </c>
      <c r="J39" s="99">
        <v>34</v>
      </c>
      <c r="K39" s="42">
        <f t="shared" si="4"/>
        <v>1040842</v>
      </c>
      <c r="L39" s="99">
        <v>5</v>
      </c>
      <c r="M39" s="98">
        <f t="shared" si="5"/>
        <v>289365</v>
      </c>
      <c r="N39" s="99">
        <v>0</v>
      </c>
      <c r="O39" s="42">
        <f t="shared" si="6"/>
        <v>0</v>
      </c>
      <c r="P39" s="94">
        <v>29</v>
      </c>
      <c r="Q39" s="98">
        <f t="shared" si="7"/>
        <v>1678317</v>
      </c>
      <c r="R39" s="94">
        <v>9</v>
      </c>
      <c r="S39" s="42">
        <f t="shared" si="8"/>
        <v>275517</v>
      </c>
      <c r="T39" s="49">
        <v>0</v>
      </c>
      <c r="U39" s="50">
        <v>0</v>
      </c>
      <c r="V39" s="46">
        <f t="shared" si="0"/>
        <v>271</v>
      </c>
      <c r="W39" s="29">
        <f t="shared" si="9"/>
        <v>12848543</v>
      </c>
    </row>
    <row r="40" spans="1:23" s="65" customFormat="1" ht="13.5" thickBot="1" x14ac:dyDescent="0.25">
      <c r="A40" s="335" t="s">
        <v>21</v>
      </c>
      <c r="B40" s="336"/>
      <c r="C40" s="337"/>
      <c r="D40" s="3">
        <f>SUM(D8:D39)</f>
        <v>6814</v>
      </c>
      <c r="E40" s="4">
        <f t="shared" ref="E40:W40" si="10">SUM(E8:E39)</f>
        <v>394346622</v>
      </c>
      <c r="F40" s="4">
        <f t="shared" si="10"/>
        <v>6420</v>
      </c>
      <c r="G40" s="8">
        <f t="shared" si="10"/>
        <v>196535460</v>
      </c>
      <c r="H40" s="4">
        <f t="shared" si="10"/>
        <v>2913</v>
      </c>
      <c r="I40" s="4">
        <f t="shared" si="10"/>
        <v>168584049</v>
      </c>
      <c r="J40" s="4">
        <f t="shared" si="10"/>
        <v>2209</v>
      </c>
      <c r="K40" s="9">
        <f t="shared" si="10"/>
        <v>67624117</v>
      </c>
      <c r="L40" s="3">
        <f>SUM(L8:L39)</f>
        <v>140</v>
      </c>
      <c r="M40" s="3">
        <f>SUM(M8:M39)</f>
        <v>8102220</v>
      </c>
      <c r="N40" s="3">
        <f>SUM(N8:N39)</f>
        <v>3</v>
      </c>
      <c r="O40" s="3">
        <f>SUM(O8:O39)</f>
        <v>91839</v>
      </c>
      <c r="P40" s="4">
        <f t="shared" si="10"/>
        <v>1367</v>
      </c>
      <c r="Q40" s="4">
        <f t="shared" si="10"/>
        <v>79112391</v>
      </c>
      <c r="R40" s="4">
        <f t="shared" si="10"/>
        <v>397</v>
      </c>
      <c r="S40" s="9">
        <f t="shared" si="10"/>
        <v>12153361</v>
      </c>
      <c r="T40" s="3">
        <f t="shared" si="10"/>
        <v>0</v>
      </c>
      <c r="U40" s="8">
        <f t="shared" si="10"/>
        <v>0</v>
      </c>
      <c r="V40" s="3">
        <f t="shared" si="10"/>
        <v>20263</v>
      </c>
      <c r="W40" s="8">
        <f t="shared" si="10"/>
        <v>926550059</v>
      </c>
    </row>
    <row r="43" spans="1:23" x14ac:dyDescent="0.2">
      <c r="F43" s="40" t="s">
        <v>372</v>
      </c>
      <c r="G43" s="41">
        <v>57873</v>
      </c>
    </row>
    <row r="44" spans="1:23" x14ac:dyDescent="0.2">
      <c r="F44" s="40" t="s">
        <v>373</v>
      </c>
      <c r="G44" s="41">
        <v>30613</v>
      </c>
    </row>
    <row r="45" spans="1:23" x14ac:dyDescent="0.2">
      <c r="G45" s="41"/>
    </row>
  </sheetData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14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Sara Esther Leiva Oyarce</cp:lastModifiedBy>
  <cp:lastPrinted>2019-09-10T12:03:47Z</cp:lastPrinted>
  <dcterms:created xsi:type="dcterms:W3CDTF">2007-09-05T13:53:56Z</dcterms:created>
  <dcterms:modified xsi:type="dcterms:W3CDTF">2019-12-27T15:12:17Z</dcterms:modified>
</cp:coreProperties>
</file>