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300" tabRatio="891" activeTab="5"/>
  </bookViews>
  <sheets>
    <sheet name="Region I" sheetId="7" r:id="rId1"/>
    <sheet name="Region II" sheetId="8" r:id="rId2"/>
    <sheet name="Region III" sheetId="9" r:id="rId3"/>
    <sheet name="Region IV" sheetId="10" r:id="rId4"/>
    <sheet name="Region V" sheetId="11" r:id="rId5"/>
    <sheet name="Region VI" sheetId="12" r:id="rId6"/>
    <sheet name="Region VII" sheetId="13" r:id="rId7"/>
    <sheet name="Region VIII" sheetId="14" r:id="rId8"/>
    <sheet name="Region IX" sheetId="18" r:id="rId9"/>
    <sheet name="Region X" sheetId="17" r:id="rId10"/>
    <sheet name="Region XI" sheetId="16" r:id="rId11"/>
    <sheet name="Region XII" sheetId="15" r:id="rId12"/>
    <sheet name="Region Metrop" sheetId="19" r:id="rId13"/>
    <sheet name="Los Rios XIV" sheetId="20" r:id="rId14"/>
    <sheet name="Arica y P. XV" sheetId="21" r:id="rId15"/>
    <sheet name="Ñuble XVI" sheetId="22" r:id="rId16"/>
    <sheet name="Nacional" sheetId="6" r:id="rId17"/>
    <sheet name="Hoja1" sheetId="23" state="hidden" r:id="rId18"/>
  </sheets>
  <definedNames>
    <definedName name="_xlnm._FilterDatabase" localSheetId="8" hidden="1">'Region IX'!$A$5:$W$39</definedName>
    <definedName name="_xlnm._FilterDatabase" localSheetId="12" hidden="1">'Region Metrop'!$A$5:$W$59</definedName>
    <definedName name="_xlnm._FilterDatabase" localSheetId="4" hidden="1">'Region V'!$A$5:$W$45</definedName>
    <definedName name="_xlnm._FilterDatabase" localSheetId="5" hidden="1">'Region VI'!$A$5:$W$40</definedName>
    <definedName name="_xlnm._FilterDatabase" localSheetId="6" hidden="1">'Region VII'!$A$5:$W$37</definedName>
    <definedName name="_xlnm._FilterDatabase" localSheetId="7" hidden="1">'Region VIII'!$A$5:$W$40</definedName>
    <definedName name="_xlnm._FilterDatabase" localSheetId="9" hidden="1">'Region X'!$A$5:$W$37</definedName>
    <definedName name="_xlnm._FilterDatabase" localSheetId="10" hidden="1">'Region XI'!$A$5:$W$17</definedName>
    <definedName name="_xlnm._FilterDatabase" localSheetId="11" hidden="1">'Region XII'!$A$5:$W$17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15" l="1"/>
  <c r="N18" i="6"/>
  <c r="P22" i="10"/>
  <c r="Q8" i="7"/>
  <c r="Q9" i="7"/>
  <c r="T9" i="7" s="1"/>
  <c r="V9" i="7" s="1"/>
  <c r="W9" i="7" s="1"/>
  <c r="Q10" i="7"/>
  <c r="Q11" i="7"/>
  <c r="Q12" i="7"/>
  <c r="Q13" i="7"/>
  <c r="O8" i="7"/>
  <c r="O9" i="7"/>
  <c r="O10" i="7"/>
  <c r="O11" i="7"/>
  <c r="O12" i="7"/>
  <c r="O13" i="7"/>
  <c r="M8" i="7"/>
  <c r="M9" i="7"/>
  <c r="M10" i="7"/>
  <c r="M11" i="7"/>
  <c r="M12" i="7"/>
  <c r="M13" i="7"/>
  <c r="T13" i="7" s="1"/>
  <c r="V13" i="7" s="1"/>
  <c r="K8" i="7"/>
  <c r="K9" i="7"/>
  <c r="K10" i="7"/>
  <c r="K11" i="7"/>
  <c r="K12" i="7"/>
  <c r="K13" i="7"/>
  <c r="I8" i="7"/>
  <c r="I9" i="7"/>
  <c r="I10" i="7"/>
  <c r="I11" i="7"/>
  <c r="I12" i="7"/>
  <c r="I13" i="7"/>
  <c r="E8" i="7"/>
  <c r="E9" i="7"/>
  <c r="E10" i="7"/>
  <c r="T10" i="7"/>
  <c r="V10" i="7" s="1"/>
  <c r="E11" i="7"/>
  <c r="E12" i="7"/>
  <c r="E13" i="7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U25" i="22"/>
  <c r="S26" i="22"/>
  <c r="S27" i="22"/>
  <c r="S7" i="22"/>
  <c r="S7" i="19"/>
  <c r="Q7" i="19"/>
  <c r="Q8" i="19"/>
  <c r="Q9" i="19"/>
  <c r="Q10" i="19"/>
  <c r="Q11" i="19"/>
  <c r="Q12" i="19"/>
  <c r="Q13" i="19"/>
  <c r="Q14" i="19"/>
  <c r="Q15" i="19"/>
  <c r="Q16" i="19"/>
  <c r="Q17" i="19"/>
  <c r="T17" i="19" s="1"/>
  <c r="V17" i="19" s="1"/>
  <c r="Q18" i="19"/>
  <c r="Q19" i="19"/>
  <c r="Q20" i="19"/>
  <c r="Q21" i="19"/>
  <c r="Q22" i="19"/>
  <c r="Q23" i="19"/>
  <c r="T23" i="19" s="1"/>
  <c r="V23" i="19" s="1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T38" i="19" s="1"/>
  <c r="V38" i="19" s="1"/>
  <c r="Q39" i="19"/>
  <c r="Q40" i="19"/>
  <c r="Q41" i="19"/>
  <c r="Q42" i="19"/>
  <c r="Q43" i="19"/>
  <c r="Q44" i="19"/>
  <c r="Q45" i="19"/>
  <c r="Q46" i="19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T22" i="12" s="1"/>
  <c r="E23" i="12"/>
  <c r="E24" i="12"/>
  <c r="E25" i="12"/>
  <c r="E26" i="12"/>
  <c r="E27" i="12"/>
  <c r="E28" i="12"/>
  <c r="E29" i="12"/>
  <c r="E30" i="12"/>
  <c r="T30" i="12" s="1"/>
  <c r="V30" i="12" s="1"/>
  <c r="E31" i="12"/>
  <c r="E32" i="12"/>
  <c r="E33" i="12"/>
  <c r="E34" i="12"/>
  <c r="E35" i="12"/>
  <c r="E36" i="12"/>
  <c r="E37" i="12"/>
  <c r="E38" i="12"/>
  <c r="T38" i="12" s="1"/>
  <c r="V38" i="12" s="1"/>
  <c r="E39" i="12"/>
  <c r="E7" i="12"/>
  <c r="O8" i="22"/>
  <c r="O9" i="22"/>
  <c r="O10" i="22"/>
  <c r="O11" i="22"/>
  <c r="O12" i="22"/>
  <c r="U12" i="22"/>
  <c r="O13" i="22"/>
  <c r="O14" i="22"/>
  <c r="O15" i="22"/>
  <c r="O16" i="22"/>
  <c r="O17" i="22"/>
  <c r="O18" i="22"/>
  <c r="O19" i="22"/>
  <c r="O20" i="22"/>
  <c r="U20" i="22" s="1"/>
  <c r="O21" i="22"/>
  <c r="O22" i="22"/>
  <c r="O23" i="22"/>
  <c r="O24" i="22"/>
  <c r="O25" i="22"/>
  <c r="O26" i="22"/>
  <c r="O27" i="22"/>
  <c r="O7" i="22"/>
  <c r="O28" i="22" s="1"/>
  <c r="M22" i="6" s="1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7" i="22"/>
  <c r="G27" i="22"/>
  <c r="G8" i="22"/>
  <c r="U8" i="22" s="1"/>
  <c r="G9" i="22"/>
  <c r="G10" i="22"/>
  <c r="G11" i="22"/>
  <c r="G12" i="22"/>
  <c r="G13" i="22"/>
  <c r="G14" i="22"/>
  <c r="G15" i="22"/>
  <c r="G28" i="22"/>
  <c r="E22" i="6" s="1"/>
  <c r="G16" i="22"/>
  <c r="G17" i="22"/>
  <c r="G18" i="22"/>
  <c r="G19" i="22"/>
  <c r="G20" i="22"/>
  <c r="G21" i="22"/>
  <c r="G22" i="22"/>
  <c r="U22" i="22" s="1"/>
  <c r="G23" i="22"/>
  <c r="G24" i="22"/>
  <c r="G25" i="22"/>
  <c r="G26" i="22"/>
  <c r="G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T25" i="22"/>
  <c r="V25" i="22" s="1"/>
  <c r="Q26" i="22"/>
  <c r="Q27" i="22"/>
  <c r="Q7" i="22"/>
  <c r="Q28" i="22" s="1"/>
  <c r="O22" i="6" s="1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7" i="22"/>
  <c r="E9" i="22"/>
  <c r="E10" i="22"/>
  <c r="E11" i="22"/>
  <c r="T11" i="22" s="1"/>
  <c r="V11" i="22" s="1"/>
  <c r="E12" i="22"/>
  <c r="E13" i="22"/>
  <c r="E14" i="22"/>
  <c r="E15" i="22"/>
  <c r="E16" i="22"/>
  <c r="T16" i="22" s="1"/>
  <c r="V16" i="22" s="1"/>
  <c r="E17" i="22"/>
  <c r="E18" i="22"/>
  <c r="E19" i="22"/>
  <c r="E20" i="22"/>
  <c r="E21" i="22"/>
  <c r="E22" i="22"/>
  <c r="E23" i="22"/>
  <c r="E24" i="22"/>
  <c r="E25" i="22"/>
  <c r="E26" i="22"/>
  <c r="E27" i="22"/>
  <c r="T27" i="22" s="1"/>
  <c r="V27" i="22" s="1"/>
  <c r="E7" i="22"/>
  <c r="E8" i="22"/>
  <c r="S8" i="21"/>
  <c r="S9" i="21"/>
  <c r="S10" i="21"/>
  <c r="S7" i="21"/>
  <c r="O8" i="21"/>
  <c r="O9" i="21"/>
  <c r="O10" i="21"/>
  <c r="O7" i="21"/>
  <c r="K8" i="21"/>
  <c r="K9" i="21"/>
  <c r="K10" i="21"/>
  <c r="U10" i="21" s="1"/>
  <c r="K7" i="21"/>
  <c r="G8" i="21"/>
  <c r="G9" i="21"/>
  <c r="G10" i="21"/>
  <c r="G7" i="21"/>
  <c r="Q8" i="21"/>
  <c r="Q9" i="21"/>
  <c r="Q10" i="21"/>
  <c r="Q7" i="21"/>
  <c r="M8" i="21"/>
  <c r="M9" i="21"/>
  <c r="M11" i="21" s="1"/>
  <c r="K21" i="6" s="1"/>
  <c r="M10" i="21"/>
  <c r="M7" i="21"/>
  <c r="I8" i="21"/>
  <c r="I9" i="21"/>
  <c r="I10" i="21"/>
  <c r="I7" i="21"/>
  <c r="E8" i="21"/>
  <c r="E9" i="21"/>
  <c r="E10" i="21"/>
  <c r="E7" i="21"/>
  <c r="T7" i="21" s="1"/>
  <c r="S8" i="20"/>
  <c r="S9" i="20"/>
  <c r="S10" i="20"/>
  <c r="S11" i="20"/>
  <c r="S12" i="20"/>
  <c r="S13" i="20"/>
  <c r="S14" i="20"/>
  <c r="S15" i="20"/>
  <c r="S16" i="20"/>
  <c r="S17" i="20"/>
  <c r="S18" i="20"/>
  <c r="U18" i="20" s="1"/>
  <c r="S7" i="20"/>
  <c r="S19" i="20" s="1"/>
  <c r="Q20" i="6" s="1"/>
  <c r="O8" i="20"/>
  <c r="O9" i="20"/>
  <c r="O10" i="20"/>
  <c r="O11" i="20"/>
  <c r="O12" i="20"/>
  <c r="O13" i="20"/>
  <c r="O14" i="20"/>
  <c r="O15" i="20"/>
  <c r="O16" i="20"/>
  <c r="O17" i="20"/>
  <c r="O18" i="20"/>
  <c r="O7" i="20"/>
  <c r="K8" i="20"/>
  <c r="K9" i="20"/>
  <c r="K10" i="20"/>
  <c r="K11" i="20"/>
  <c r="K12" i="20"/>
  <c r="K13" i="20"/>
  <c r="U13" i="20" s="1"/>
  <c r="K14" i="20"/>
  <c r="K15" i="20"/>
  <c r="K16" i="20"/>
  <c r="U16" i="20" s="1"/>
  <c r="K17" i="20"/>
  <c r="U17" i="20" s="1"/>
  <c r="K18" i="20"/>
  <c r="K7" i="20"/>
  <c r="G8" i="20"/>
  <c r="G9" i="20"/>
  <c r="G10" i="20"/>
  <c r="U10" i="20" s="1"/>
  <c r="G11" i="20"/>
  <c r="U11" i="20" s="1"/>
  <c r="G12" i="20"/>
  <c r="G13" i="20"/>
  <c r="G14" i="20"/>
  <c r="G15" i="20"/>
  <c r="G16" i="20"/>
  <c r="G17" i="20"/>
  <c r="G18" i="20"/>
  <c r="G7" i="20"/>
  <c r="Q8" i="20"/>
  <c r="Q9" i="20"/>
  <c r="Q10" i="20"/>
  <c r="Q11" i="20"/>
  <c r="Q12" i="20"/>
  <c r="Q13" i="20"/>
  <c r="Q14" i="20"/>
  <c r="Q15" i="20"/>
  <c r="Q19" i="20" s="1"/>
  <c r="Q16" i="20"/>
  <c r="Q17" i="20"/>
  <c r="V17" i="20"/>
  <c r="Q18" i="20"/>
  <c r="Q7" i="20"/>
  <c r="M8" i="20"/>
  <c r="M9" i="20"/>
  <c r="T9" i="20" s="1"/>
  <c r="V9" i="20" s="1"/>
  <c r="M10" i="20"/>
  <c r="M11" i="20"/>
  <c r="M12" i="20"/>
  <c r="M13" i="20"/>
  <c r="M14" i="20"/>
  <c r="M15" i="20"/>
  <c r="M16" i="20"/>
  <c r="M17" i="20"/>
  <c r="M18" i="20"/>
  <c r="M7" i="20"/>
  <c r="I8" i="20"/>
  <c r="I9" i="20"/>
  <c r="I10" i="20"/>
  <c r="I11" i="20"/>
  <c r="I12" i="20"/>
  <c r="I13" i="20"/>
  <c r="I14" i="20"/>
  <c r="I15" i="20"/>
  <c r="I16" i="20"/>
  <c r="T16" i="20" s="1"/>
  <c r="V16" i="20" s="1"/>
  <c r="I17" i="20"/>
  <c r="I18" i="20"/>
  <c r="I7" i="20"/>
  <c r="I19" i="20" s="1"/>
  <c r="G20" i="6"/>
  <c r="E8" i="20"/>
  <c r="E9" i="20"/>
  <c r="E10" i="20"/>
  <c r="E11" i="20"/>
  <c r="E12" i="20"/>
  <c r="T12" i="20"/>
  <c r="V12" i="20" s="1"/>
  <c r="E13" i="20"/>
  <c r="E14" i="20"/>
  <c r="E15" i="20"/>
  <c r="E16" i="20"/>
  <c r="E17" i="20"/>
  <c r="T17" i="20" s="1"/>
  <c r="E18" i="20"/>
  <c r="E7" i="20"/>
  <c r="T7" i="20"/>
  <c r="Q47" i="19"/>
  <c r="Q48" i="19"/>
  <c r="Q49" i="19"/>
  <c r="Q50" i="19"/>
  <c r="Q51" i="19"/>
  <c r="Q52" i="19"/>
  <c r="Q53" i="19"/>
  <c r="Q54" i="19"/>
  <c r="Q55" i="19"/>
  <c r="Q56" i="19"/>
  <c r="Q57" i="19"/>
  <c r="Q58" i="19"/>
  <c r="M8" i="19"/>
  <c r="M9" i="19"/>
  <c r="M10" i="19"/>
  <c r="M11" i="19"/>
  <c r="M12" i="19"/>
  <c r="T12" i="19" s="1"/>
  <c r="V12" i="19" s="1"/>
  <c r="M13" i="19"/>
  <c r="M14" i="19"/>
  <c r="M15" i="19"/>
  <c r="M16" i="19"/>
  <c r="M17" i="19"/>
  <c r="M18" i="19"/>
  <c r="M19" i="19"/>
  <c r="T19" i="19" s="1"/>
  <c r="V19" i="19" s="1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T32" i="19" s="1"/>
  <c r="V32" i="19" s="1"/>
  <c r="M33" i="19"/>
  <c r="M34" i="19"/>
  <c r="M35" i="19"/>
  <c r="M36" i="19"/>
  <c r="M37" i="19"/>
  <c r="M38" i="19"/>
  <c r="M39" i="19"/>
  <c r="M40" i="19"/>
  <c r="M41" i="19"/>
  <c r="M42" i="19"/>
  <c r="M43" i="19"/>
  <c r="T43" i="19" s="1"/>
  <c r="V43" i="19" s="1"/>
  <c r="M44" i="19"/>
  <c r="M45" i="19"/>
  <c r="M46" i="19"/>
  <c r="M47" i="19"/>
  <c r="M48" i="19"/>
  <c r="T48" i="19" s="1"/>
  <c r="M49" i="19"/>
  <c r="M50" i="19"/>
  <c r="M51" i="19"/>
  <c r="T51" i="19" s="1"/>
  <c r="V51" i="19" s="1"/>
  <c r="M52" i="19"/>
  <c r="M53" i="19"/>
  <c r="M54" i="19"/>
  <c r="M55" i="19"/>
  <c r="M56" i="19"/>
  <c r="M57" i="19"/>
  <c r="M58" i="19"/>
  <c r="M7" i="19"/>
  <c r="T7" i="19" s="1"/>
  <c r="V7" i="19" s="1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T41" i="19" s="1"/>
  <c r="V41" i="19" s="1"/>
  <c r="I42" i="19"/>
  <c r="I43" i="19"/>
  <c r="I44" i="19"/>
  <c r="I45" i="19"/>
  <c r="I46" i="19"/>
  <c r="I47" i="19"/>
  <c r="I48" i="19"/>
  <c r="I49" i="19"/>
  <c r="I50" i="19"/>
  <c r="I51" i="19"/>
  <c r="I52" i="19"/>
  <c r="I53" i="19"/>
  <c r="T53" i="19" s="1"/>
  <c r="V53" i="19" s="1"/>
  <c r="I54" i="19"/>
  <c r="I55" i="19"/>
  <c r="I56" i="19"/>
  <c r="I57" i="19"/>
  <c r="T57" i="19" s="1"/>
  <c r="V57" i="19" s="1"/>
  <c r="I58" i="19"/>
  <c r="E21" i="19"/>
  <c r="E22" i="19"/>
  <c r="E23" i="19"/>
  <c r="E24" i="19"/>
  <c r="T24" i="19" s="1"/>
  <c r="V24" i="19" s="1"/>
  <c r="E25" i="19"/>
  <c r="T25" i="19" s="1"/>
  <c r="E26" i="19"/>
  <c r="T26" i="19" s="1"/>
  <c r="V26" i="19" s="1"/>
  <c r="E27" i="19"/>
  <c r="E28" i="19"/>
  <c r="E29" i="19"/>
  <c r="E30" i="19"/>
  <c r="E31" i="19"/>
  <c r="T31" i="19" s="1"/>
  <c r="V31" i="19" s="1"/>
  <c r="E32" i="19"/>
  <c r="E33" i="19"/>
  <c r="E34" i="19"/>
  <c r="E35" i="19"/>
  <c r="E36" i="19"/>
  <c r="E37" i="19"/>
  <c r="T37" i="19" s="1"/>
  <c r="E38" i="19"/>
  <c r="E39" i="19"/>
  <c r="E40" i="19"/>
  <c r="E41" i="19"/>
  <c r="E42" i="19"/>
  <c r="E43" i="19"/>
  <c r="E44" i="19"/>
  <c r="E45" i="19"/>
  <c r="T45" i="19" s="1"/>
  <c r="V45" i="19" s="1"/>
  <c r="E46" i="19"/>
  <c r="T46" i="19" s="1"/>
  <c r="V46" i="19" s="1"/>
  <c r="E47" i="19"/>
  <c r="E48" i="19"/>
  <c r="E49" i="19"/>
  <c r="E50" i="19"/>
  <c r="E51" i="19"/>
  <c r="E52" i="19"/>
  <c r="T52" i="19"/>
  <c r="V52" i="19" s="1"/>
  <c r="E53" i="19"/>
  <c r="E54" i="19"/>
  <c r="E55" i="19"/>
  <c r="T55" i="19" s="1"/>
  <c r="V55" i="19" s="1"/>
  <c r="E56" i="19"/>
  <c r="T56" i="19"/>
  <c r="V56" i="19" s="1"/>
  <c r="E57" i="19"/>
  <c r="E58" i="19"/>
  <c r="E8" i="19"/>
  <c r="E9" i="19"/>
  <c r="E10" i="19"/>
  <c r="E11" i="19"/>
  <c r="E12" i="19"/>
  <c r="E13" i="19"/>
  <c r="E14" i="19"/>
  <c r="E15" i="19"/>
  <c r="E16" i="19"/>
  <c r="T16" i="19" s="1"/>
  <c r="V16" i="19" s="1"/>
  <c r="E17" i="19"/>
  <c r="E18" i="19"/>
  <c r="T18" i="19" s="1"/>
  <c r="V18" i="19" s="1"/>
  <c r="E19" i="19"/>
  <c r="E20" i="19"/>
  <c r="T20" i="19" s="1"/>
  <c r="V20" i="19" s="1"/>
  <c r="W20" i="19" s="1"/>
  <c r="E7" i="19"/>
  <c r="S9" i="19"/>
  <c r="U9" i="19" s="1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U33" i="19" s="1"/>
  <c r="S34" i="19"/>
  <c r="S35" i="19"/>
  <c r="S36" i="19"/>
  <c r="S37" i="19"/>
  <c r="U37" i="19" s="1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U53" i="19" s="1"/>
  <c r="S54" i="19"/>
  <c r="S55" i="19"/>
  <c r="S56" i="19"/>
  <c r="S57" i="19"/>
  <c r="S58" i="19"/>
  <c r="S8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U34" i="19" s="1"/>
  <c r="O35" i="19"/>
  <c r="O36" i="19"/>
  <c r="O37" i="19"/>
  <c r="O38" i="19"/>
  <c r="O39" i="19"/>
  <c r="O40" i="19"/>
  <c r="O41" i="19"/>
  <c r="O42" i="19"/>
  <c r="O43" i="19"/>
  <c r="U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7" i="19"/>
  <c r="K10" i="19"/>
  <c r="K11" i="19"/>
  <c r="K12" i="19"/>
  <c r="U12" i="19" s="1"/>
  <c r="K13" i="19"/>
  <c r="K14" i="19"/>
  <c r="K15" i="19"/>
  <c r="K16" i="19"/>
  <c r="U16" i="19" s="1"/>
  <c r="K17" i="19"/>
  <c r="K18" i="19"/>
  <c r="K19" i="19"/>
  <c r="K20" i="19"/>
  <c r="K21" i="19"/>
  <c r="K22" i="19"/>
  <c r="K23" i="19"/>
  <c r="K24" i="19"/>
  <c r="K25" i="19"/>
  <c r="K26" i="19"/>
  <c r="K27" i="19"/>
  <c r="K28" i="19"/>
  <c r="U28" i="19" s="1"/>
  <c r="K29" i="19"/>
  <c r="K30" i="19"/>
  <c r="K31" i="19"/>
  <c r="K32" i="19"/>
  <c r="U32" i="19" s="1"/>
  <c r="K33" i="19"/>
  <c r="K34" i="19"/>
  <c r="K35" i="19"/>
  <c r="K36" i="19"/>
  <c r="K37" i="19"/>
  <c r="K38" i="19"/>
  <c r="U38" i="19" s="1"/>
  <c r="K39" i="19"/>
  <c r="K40" i="19"/>
  <c r="K41" i="19"/>
  <c r="K42" i="19"/>
  <c r="K43" i="19"/>
  <c r="K44" i="19"/>
  <c r="K45" i="19"/>
  <c r="K46" i="19"/>
  <c r="K47" i="19"/>
  <c r="U47" i="19"/>
  <c r="K48" i="19"/>
  <c r="K49" i="19"/>
  <c r="K50" i="19"/>
  <c r="K51" i="19"/>
  <c r="K52" i="19"/>
  <c r="K53" i="19"/>
  <c r="K54" i="19"/>
  <c r="K55" i="19"/>
  <c r="K56" i="19"/>
  <c r="K57" i="19"/>
  <c r="K58" i="19"/>
  <c r="K9" i="19"/>
  <c r="K7" i="19"/>
  <c r="G8" i="19"/>
  <c r="G9" i="19"/>
  <c r="G10" i="19"/>
  <c r="U10" i="19"/>
  <c r="G11" i="19"/>
  <c r="U11" i="19" s="1"/>
  <c r="G12" i="19"/>
  <c r="G13" i="19"/>
  <c r="G14" i="19"/>
  <c r="G15" i="19"/>
  <c r="G16" i="19"/>
  <c r="G17" i="19"/>
  <c r="U17" i="19" s="1"/>
  <c r="G18" i="19"/>
  <c r="G19" i="19"/>
  <c r="U19" i="19" s="1"/>
  <c r="G20" i="19"/>
  <c r="U20" i="19" s="1"/>
  <c r="G21" i="19"/>
  <c r="G22" i="19"/>
  <c r="G23" i="19"/>
  <c r="G24" i="19"/>
  <c r="G25" i="19"/>
  <c r="U25" i="19" s="1"/>
  <c r="G26" i="19"/>
  <c r="G27" i="19"/>
  <c r="G28" i="19"/>
  <c r="G29" i="19"/>
  <c r="G30" i="19"/>
  <c r="G31" i="19"/>
  <c r="G32" i="19"/>
  <c r="G33" i="19"/>
  <c r="G34" i="19"/>
  <c r="G35" i="19"/>
  <c r="G36" i="19"/>
  <c r="U36" i="19" s="1"/>
  <c r="G37" i="19"/>
  <c r="G38" i="19"/>
  <c r="G39" i="19"/>
  <c r="U39" i="19" s="1"/>
  <c r="G40" i="19"/>
  <c r="U40" i="19" s="1"/>
  <c r="G41" i="19"/>
  <c r="G42" i="19"/>
  <c r="G43" i="19"/>
  <c r="G44" i="19"/>
  <c r="U44" i="19" s="1"/>
  <c r="G45" i="19"/>
  <c r="G46" i="19"/>
  <c r="G47" i="19"/>
  <c r="G48" i="19"/>
  <c r="U48" i="19" s="1"/>
  <c r="G49" i="19"/>
  <c r="U49" i="19" s="1"/>
  <c r="G50" i="19"/>
  <c r="G51" i="19"/>
  <c r="G52" i="19"/>
  <c r="G53" i="19"/>
  <c r="G54" i="19"/>
  <c r="G55" i="19"/>
  <c r="U55" i="19" s="1"/>
  <c r="G56" i="19"/>
  <c r="G57" i="19"/>
  <c r="U57" i="19" s="1"/>
  <c r="G58" i="19"/>
  <c r="G7" i="19"/>
  <c r="T34" i="19"/>
  <c r="V34" i="19" s="1"/>
  <c r="K8" i="19"/>
  <c r="S16" i="15"/>
  <c r="Q16" i="15"/>
  <c r="T16" i="15" s="1"/>
  <c r="V16" i="15" s="1"/>
  <c r="W16" i="15" s="1"/>
  <c r="S15" i="15"/>
  <c r="Q15" i="15"/>
  <c r="S14" i="15"/>
  <c r="Q14" i="15"/>
  <c r="S13" i="15"/>
  <c r="Q13" i="15"/>
  <c r="S12" i="15"/>
  <c r="Q12" i="15"/>
  <c r="S11" i="15"/>
  <c r="Q11" i="15"/>
  <c r="S10" i="15"/>
  <c r="Q10" i="15"/>
  <c r="T10" i="15"/>
  <c r="V10" i="15" s="1"/>
  <c r="S9" i="15"/>
  <c r="Q9" i="15"/>
  <c r="S8" i="15"/>
  <c r="Q8" i="15"/>
  <c r="S7" i="15"/>
  <c r="Q7" i="15"/>
  <c r="O16" i="15"/>
  <c r="M16" i="15"/>
  <c r="O15" i="15"/>
  <c r="M15" i="15"/>
  <c r="O14" i="15"/>
  <c r="M14" i="15"/>
  <c r="O13" i="15"/>
  <c r="M13" i="15"/>
  <c r="O12" i="15"/>
  <c r="O17" i="15" s="1"/>
  <c r="M12" i="15"/>
  <c r="V12" i="15"/>
  <c r="O11" i="15"/>
  <c r="M11" i="15"/>
  <c r="O10" i="15"/>
  <c r="M10" i="15"/>
  <c r="O9" i="15"/>
  <c r="M9" i="15"/>
  <c r="O8" i="15"/>
  <c r="M8" i="15"/>
  <c r="O7" i="15"/>
  <c r="M7" i="15"/>
  <c r="K16" i="15"/>
  <c r="I16" i="15"/>
  <c r="K15" i="15"/>
  <c r="U15" i="15" s="1"/>
  <c r="I15" i="15"/>
  <c r="K14" i="15"/>
  <c r="I14" i="15"/>
  <c r="K13" i="15"/>
  <c r="I13" i="15"/>
  <c r="K12" i="15"/>
  <c r="I12" i="15"/>
  <c r="K11" i="15"/>
  <c r="I11" i="15"/>
  <c r="T11" i="15"/>
  <c r="V11" i="15" s="1"/>
  <c r="K10" i="15"/>
  <c r="I10" i="15"/>
  <c r="K9" i="15"/>
  <c r="I9" i="15"/>
  <c r="K8" i="15"/>
  <c r="I8" i="15"/>
  <c r="K7" i="15"/>
  <c r="I7" i="15"/>
  <c r="G8" i="15"/>
  <c r="G9" i="15"/>
  <c r="U9" i="15" s="1"/>
  <c r="G10" i="15"/>
  <c r="G11" i="15"/>
  <c r="U11" i="15" s="1"/>
  <c r="G12" i="15"/>
  <c r="G13" i="15"/>
  <c r="G14" i="15"/>
  <c r="U14" i="15" s="1"/>
  <c r="G15" i="15"/>
  <c r="G16" i="15"/>
  <c r="G7" i="15"/>
  <c r="E8" i="15"/>
  <c r="E9" i="15"/>
  <c r="T9" i="15"/>
  <c r="V9" i="15"/>
  <c r="E10" i="15"/>
  <c r="E11" i="15"/>
  <c r="E12" i="15"/>
  <c r="T12" i="15" s="1"/>
  <c r="E13" i="15"/>
  <c r="T13" i="15" s="1"/>
  <c r="V13" i="15" s="1"/>
  <c r="E14" i="15"/>
  <c r="T14" i="15" s="1"/>
  <c r="V14" i="15" s="1"/>
  <c r="W14" i="15" s="1"/>
  <c r="E15" i="15"/>
  <c r="E16" i="15"/>
  <c r="E7" i="15"/>
  <c r="S16" i="16"/>
  <c r="Q16" i="16"/>
  <c r="S15" i="16"/>
  <c r="Q15" i="16"/>
  <c r="S14" i="16"/>
  <c r="Q14" i="16"/>
  <c r="S13" i="16"/>
  <c r="Q13" i="16"/>
  <c r="S12" i="16"/>
  <c r="Q12" i="16"/>
  <c r="T12" i="16" s="1"/>
  <c r="V12" i="16" s="1"/>
  <c r="S11" i="16"/>
  <c r="Q11" i="16"/>
  <c r="S10" i="16"/>
  <c r="Q10" i="16"/>
  <c r="S9" i="16"/>
  <c r="Q9" i="16"/>
  <c r="S8" i="16"/>
  <c r="Q8" i="16"/>
  <c r="S7" i="16"/>
  <c r="Q7" i="16"/>
  <c r="Q17" i="16" s="1"/>
  <c r="O17" i="6"/>
  <c r="O16" i="16"/>
  <c r="M16" i="16"/>
  <c r="O15" i="16"/>
  <c r="M15" i="16"/>
  <c r="O14" i="16"/>
  <c r="M14" i="16"/>
  <c r="O13" i="16"/>
  <c r="M13" i="16"/>
  <c r="O12" i="16"/>
  <c r="M12" i="16"/>
  <c r="O11" i="16"/>
  <c r="M11" i="16"/>
  <c r="O10" i="16"/>
  <c r="M10" i="16"/>
  <c r="O9" i="16"/>
  <c r="M9" i="16"/>
  <c r="O8" i="16"/>
  <c r="M8" i="16"/>
  <c r="O7" i="16"/>
  <c r="O17" i="16" s="1"/>
  <c r="M17" i="6" s="1"/>
  <c r="M7" i="16"/>
  <c r="K16" i="16"/>
  <c r="I16" i="16"/>
  <c r="K15" i="16"/>
  <c r="I15" i="16"/>
  <c r="K14" i="16"/>
  <c r="I14" i="16"/>
  <c r="K13" i="16"/>
  <c r="I13" i="16"/>
  <c r="K12" i="16"/>
  <c r="I12" i="16"/>
  <c r="K11" i="16"/>
  <c r="I11" i="16"/>
  <c r="T11" i="16" s="1"/>
  <c r="V11" i="16" s="1"/>
  <c r="K10" i="16"/>
  <c r="I10" i="16"/>
  <c r="K9" i="16"/>
  <c r="I9" i="16"/>
  <c r="K8" i="16"/>
  <c r="I8" i="16"/>
  <c r="K7" i="16"/>
  <c r="I7" i="16"/>
  <c r="G8" i="16"/>
  <c r="G9" i="16"/>
  <c r="U9" i="16" s="1"/>
  <c r="G10" i="16"/>
  <c r="U10" i="16" s="1"/>
  <c r="G11" i="16"/>
  <c r="G12" i="16"/>
  <c r="G13" i="16"/>
  <c r="G14" i="16"/>
  <c r="G15" i="16"/>
  <c r="U15" i="16"/>
  <c r="W15" i="16" s="1"/>
  <c r="G16" i="16"/>
  <c r="G7" i="16"/>
  <c r="E8" i="16"/>
  <c r="E9" i="16"/>
  <c r="E10" i="16"/>
  <c r="T10" i="16"/>
  <c r="V10" i="16" s="1"/>
  <c r="E11" i="16"/>
  <c r="E12" i="16"/>
  <c r="E13" i="16"/>
  <c r="E14" i="16"/>
  <c r="E15" i="16"/>
  <c r="T15" i="16" s="1"/>
  <c r="V15" i="16" s="1"/>
  <c r="E16" i="16"/>
  <c r="T16" i="16" s="1"/>
  <c r="V16" i="16" s="1"/>
  <c r="E7" i="16"/>
  <c r="S36" i="17"/>
  <c r="Q36" i="17"/>
  <c r="S35" i="17"/>
  <c r="Q35" i="17"/>
  <c r="S34" i="17"/>
  <c r="Q34" i="17"/>
  <c r="S33" i="17"/>
  <c r="Q33" i="17"/>
  <c r="S32" i="17"/>
  <c r="Q32" i="17"/>
  <c r="S31" i="17"/>
  <c r="Q31" i="17"/>
  <c r="S30" i="17"/>
  <c r="Q30" i="17"/>
  <c r="S29" i="17"/>
  <c r="Q29" i="17"/>
  <c r="S28" i="17"/>
  <c r="Q28" i="17"/>
  <c r="S27" i="17"/>
  <c r="Q27" i="17"/>
  <c r="S26" i="17"/>
  <c r="Q26" i="17"/>
  <c r="S25" i="17"/>
  <c r="Q25" i="17"/>
  <c r="S24" i="17"/>
  <c r="Q24" i="17"/>
  <c r="S23" i="17"/>
  <c r="Q23" i="17"/>
  <c r="S22" i="17"/>
  <c r="Q22" i="17"/>
  <c r="S21" i="17"/>
  <c r="Q21" i="17"/>
  <c r="S20" i="17"/>
  <c r="Q20" i="17"/>
  <c r="S19" i="17"/>
  <c r="Q19" i="17"/>
  <c r="S18" i="17"/>
  <c r="Q18" i="17"/>
  <c r="T18" i="17"/>
  <c r="V18" i="17" s="1"/>
  <c r="S17" i="17"/>
  <c r="Q17" i="17"/>
  <c r="S16" i="17"/>
  <c r="Q16" i="17"/>
  <c r="S15" i="17"/>
  <c r="Q15" i="17"/>
  <c r="S14" i="17"/>
  <c r="Q14" i="17"/>
  <c r="T14" i="17"/>
  <c r="V14" i="17" s="1"/>
  <c r="S13" i="17"/>
  <c r="Q13" i="17"/>
  <c r="S12" i="17"/>
  <c r="Q12" i="17"/>
  <c r="S11" i="17"/>
  <c r="Q11" i="17"/>
  <c r="S10" i="17"/>
  <c r="Q10" i="17"/>
  <c r="T10" i="17"/>
  <c r="V10" i="17" s="1"/>
  <c r="W10" i="17" s="1"/>
  <c r="S9" i="17"/>
  <c r="Q9" i="17"/>
  <c r="S8" i="17"/>
  <c r="Q8" i="17"/>
  <c r="S7" i="17"/>
  <c r="Q7" i="17"/>
  <c r="O36" i="17"/>
  <c r="U36" i="17" s="1"/>
  <c r="M36" i="17"/>
  <c r="O35" i="17"/>
  <c r="M35" i="17"/>
  <c r="O34" i="17"/>
  <c r="M34" i="17"/>
  <c r="O33" i="17"/>
  <c r="M33" i="17"/>
  <c r="O32" i="17"/>
  <c r="M32" i="17"/>
  <c r="O31" i="17"/>
  <c r="M31" i="17"/>
  <c r="O30" i="17"/>
  <c r="M30" i="17"/>
  <c r="O29" i="17"/>
  <c r="M29" i="17"/>
  <c r="O28" i="17"/>
  <c r="M28" i="17"/>
  <c r="O27" i="17"/>
  <c r="M27" i="17"/>
  <c r="O26" i="17"/>
  <c r="M26" i="17"/>
  <c r="O25" i="17"/>
  <c r="M25" i="17"/>
  <c r="O24" i="17"/>
  <c r="U24" i="17" s="1"/>
  <c r="M24" i="17"/>
  <c r="O23" i="17"/>
  <c r="M23" i="17"/>
  <c r="O22" i="17"/>
  <c r="M22" i="17"/>
  <c r="O21" i="17"/>
  <c r="M21" i="17"/>
  <c r="O20" i="17"/>
  <c r="U20" i="17" s="1"/>
  <c r="W20" i="17" s="1"/>
  <c r="M20" i="17"/>
  <c r="O19" i="17"/>
  <c r="M19" i="17"/>
  <c r="O18" i="17"/>
  <c r="M18" i="17"/>
  <c r="O17" i="17"/>
  <c r="M17" i="17"/>
  <c r="O16" i="17"/>
  <c r="U16" i="17" s="1"/>
  <c r="M16" i="17"/>
  <c r="O15" i="17"/>
  <c r="M15" i="17"/>
  <c r="O14" i="17"/>
  <c r="M14" i="17"/>
  <c r="O13" i="17"/>
  <c r="M13" i="17"/>
  <c r="O12" i="17"/>
  <c r="M12" i="17"/>
  <c r="O11" i="17"/>
  <c r="M11" i="17"/>
  <c r="O10" i="17"/>
  <c r="M10" i="17"/>
  <c r="O9" i="17"/>
  <c r="M9" i="17"/>
  <c r="O8" i="17"/>
  <c r="M8" i="17"/>
  <c r="O7" i="17"/>
  <c r="M7" i="17"/>
  <c r="K36" i="17"/>
  <c r="I36" i="17"/>
  <c r="K35" i="17"/>
  <c r="I35" i="17"/>
  <c r="K34" i="17"/>
  <c r="I34" i="17"/>
  <c r="K33" i="17"/>
  <c r="I33" i="17"/>
  <c r="K32" i="17"/>
  <c r="I32" i="17"/>
  <c r="K31" i="17"/>
  <c r="I31" i="17"/>
  <c r="K30" i="17"/>
  <c r="I30" i="17"/>
  <c r="K29" i="17"/>
  <c r="U29" i="17"/>
  <c r="I29" i="17"/>
  <c r="K28" i="17"/>
  <c r="I28" i="17"/>
  <c r="K27" i="17"/>
  <c r="I27" i="17"/>
  <c r="K26" i="17"/>
  <c r="I26" i="17"/>
  <c r="K25" i="17"/>
  <c r="I25" i="17"/>
  <c r="K24" i="17"/>
  <c r="I24" i="17"/>
  <c r="K23" i="17"/>
  <c r="I23" i="17"/>
  <c r="V23" i="17"/>
  <c r="K22" i="17"/>
  <c r="I22" i="17"/>
  <c r="K21" i="17"/>
  <c r="I21" i="17"/>
  <c r="T21" i="17" s="1"/>
  <c r="V21" i="17" s="1"/>
  <c r="K20" i="17"/>
  <c r="I20" i="17"/>
  <c r="K19" i="17"/>
  <c r="I19" i="17"/>
  <c r="K18" i="17"/>
  <c r="I18" i="17"/>
  <c r="K17" i="17"/>
  <c r="I17" i="17"/>
  <c r="T17" i="17" s="1"/>
  <c r="V17" i="17" s="1"/>
  <c r="K16" i="17"/>
  <c r="I16" i="17"/>
  <c r="K15" i="17"/>
  <c r="I15" i="17"/>
  <c r="K14" i="17"/>
  <c r="I14" i="17"/>
  <c r="K13" i="17"/>
  <c r="U13" i="17"/>
  <c r="I13" i="17"/>
  <c r="K12" i="17"/>
  <c r="I12" i="17"/>
  <c r="K11" i="17"/>
  <c r="I11" i="17"/>
  <c r="K10" i="17"/>
  <c r="I10" i="17"/>
  <c r="K9" i="17"/>
  <c r="I9" i="17"/>
  <c r="K8" i="17"/>
  <c r="I8" i="17"/>
  <c r="K7" i="17"/>
  <c r="I7" i="17"/>
  <c r="G8" i="17"/>
  <c r="G9" i="17"/>
  <c r="G10" i="17"/>
  <c r="G11" i="17"/>
  <c r="U11" i="17" s="1"/>
  <c r="G12" i="17"/>
  <c r="G13" i="17"/>
  <c r="G14" i="17"/>
  <c r="G15" i="17"/>
  <c r="U15" i="17" s="1"/>
  <c r="G16" i="17"/>
  <c r="G17" i="17"/>
  <c r="U17" i="17" s="1"/>
  <c r="G18" i="17"/>
  <c r="G19" i="17"/>
  <c r="U19" i="17" s="1"/>
  <c r="G20" i="17"/>
  <c r="G21" i="17"/>
  <c r="G22" i="17"/>
  <c r="U22" i="17" s="1"/>
  <c r="G23" i="17"/>
  <c r="U23" i="17" s="1"/>
  <c r="G24" i="17"/>
  <c r="G25" i="17"/>
  <c r="U25" i="17" s="1"/>
  <c r="G26" i="17"/>
  <c r="G27" i="17"/>
  <c r="U27" i="17" s="1"/>
  <c r="G28" i="17"/>
  <c r="G29" i="17"/>
  <c r="G30" i="17"/>
  <c r="U30" i="17" s="1"/>
  <c r="G31" i="17"/>
  <c r="G32" i="17"/>
  <c r="G33" i="17"/>
  <c r="U33" i="17" s="1"/>
  <c r="G34" i="17"/>
  <c r="G35" i="17"/>
  <c r="G36" i="17"/>
  <c r="G7" i="17"/>
  <c r="E8" i="17"/>
  <c r="E9" i="17"/>
  <c r="E10" i="17"/>
  <c r="E11" i="17"/>
  <c r="E12" i="17"/>
  <c r="E13" i="17"/>
  <c r="E14" i="17"/>
  <c r="E15" i="17"/>
  <c r="T15" i="17"/>
  <c r="V15" i="17" s="1"/>
  <c r="E16" i="17"/>
  <c r="E17" i="17"/>
  <c r="E18" i="17"/>
  <c r="E19" i="17"/>
  <c r="T19" i="17" s="1"/>
  <c r="V19" i="17" s="1"/>
  <c r="E20" i="17"/>
  <c r="E21" i="17"/>
  <c r="E22" i="17"/>
  <c r="E23" i="17"/>
  <c r="T23" i="17" s="1"/>
  <c r="E24" i="17"/>
  <c r="E25" i="17"/>
  <c r="E26" i="17"/>
  <c r="E27" i="17"/>
  <c r="E28" i="17"/>
  <c r="T28" i="17" s="1"/>
  <c r="V28" i="17" s="1"/>
  <c r="E29" i="17"/>
  <c r="T29" i="17"/>
  <c r="V29" i="17" s="1"/>
  <c r="E30" i="17"/>
  <c r="E31" i="17"/>
  <c r="E32" i="17"/>
  <c r="E33" i="17"/>
  <c r="E34" i="17"/>
  <c r="T34" i="17" s="1"/>
  <c r="V34" i="17" s="1"/>
  <c r="E35" i="17"/>
  <c r="E36" i="17"/>
  <c r="E7" i="17"/>
  <c r="S38" i="18"/>
  <c r="Q38" i="18"/>
  <c r="S37" i="18"/>
  <c r="Q37" i="18"/>
  <c r="S36" i="18"/>
  <c r="Q36" i="18"/>
  <c r="S35" i="18"/>
  <c r="Q35" i="18"/>
  <c r="S34" i="18"/>
  <c r="Q34" i="18"/>
  <c r="S33" i="18"/>
  <c r="Q33" i="18"/>
  <c r="S32" i="18"/>
  <c r="Q32" i="18"/>
  <c r="S31" i="18"/>
  <c r="Q31" i="18"/>
  <c r="S30" i="18"/>
  <c r="Q30" i="18"/>
  <c r="S29" i="18"/>
  <c r="Q29" i="18"/>
  <c r="S28" i="18"/>
  <c r="Q28" i="18"/>
  <c r="S27" i="18"/>
  <c r="Q27" i="18"/>
  <c r="S26" i="18"/>
  <c r="Q26" i="18"/>
  <c r="S25" i="18"/>
  <c r="Q25" i="18"/>
  <c r="S24" i="18"/>
  <c r="Q24" i="18"/>
  <c r="S23" i="18"/>
  <c r="Q23" i="18"/>
  <c r="S22" i="18"/>
  <c r="Q22" i="18"/>
  <c r="S21" i="18"/>
  <c r="Q21" i="18"/>
  <c r="S20" i="18"/>
  <c r="Q20" i="18"/>
  <c r="S19" i="18"/>
  <c r="Q19" i="18"/>
  <c r="S18" i="18"/>
  <c r="Q18" i="18"/>
  <c r="S17" i="18"/>
  <c r="Q17" i="18"/>
  <c r="S16" i="18"/>
  <c r="Q16" i="18"/>
  <c r="S15" i="18"/>
  <c r="Q15" i="18"/>
  <c r="S14" i="18"/>
  <c r="Q14" i="18"/>
  <c r="S13" i="18"/>
  <c r="U13" i="18" s="1"/>
  <c r="Q13" i="18"/>
  <c r="S12" i="18"/>
  <c r="Q12" i="18"/>
  <c r="S11" i="18"/>
  <c r="Q11" i="18"/>
  <c r="S10" i="18"/>
  <c r="Q10" i="18"/>
  <c r="S9" i="18"/>
  <c r="Q9" i="18"/>
  <c r="S8" i="18"/>
  <c r="U8" i="18"/>
  <c r="Q8" i="18"/>
  <c r="S7" i="18"/>
  <c r="Q7" i="18"/>
  <c r="Q39" i="18" s="1"/>
  <c r="O15" i="6" s="1"/>
  <c r="O38" i="18"/>
  <c r="M38" i="18"/>
  <c r="O37" i="18"/>
  <c r="M37" i="18"/>
  <c r="O36" i="18"/>
  <c r="M36" i="18"/>
  <c r="O35" i="18"/>
  <c r="M35" i="18"/>
  <c r="O34" i="18"/>
  <c r="M34" i="18"/>
  <c r="O33" i="18"/>
  <c r="M33" i="18"/>
  <c r="O32" i="18"/>
  <c r="M32" i="18"/>
  <c r="O31" i="18"/>
  <c r="M31" i="18"/>
  <c r="O30" i="18"/>
  <c r="M30" i="18"/>
  <c r="O29" i="18"/>
  <c r="M29" i="18"/>
  <c r="O28" i="18"/>
  <c r="M28" i="18"/>
  <c r="O27" i="18"/>
  <c r="M27" i="18"/>
  <c r="O26" i="18"/>
  <c r="M26" i="18"/>
  <c r="O25" i="18"/>
  <c r="M25" i="18"/>
  <c r="O24" i="18"/>
  <c r="M24" i="18"/>
  <c r="O23" i="18"/>
  <c r="M23" i="18"/>
  <c r="O22" i="18"/>
  <c r="M22" i="18"/>
  <c r="O21" i="18"/>
  <c r="M21" i="18"/>
  <c r="O20" i="18"/>
  <c r="M20" i="18"/>
  <c r="O19" i="18"/>
  <c r="M19" i="18"/>
  <c r="O18" i="18"/>
  <c r="M18" i="18"/>
  <c r="O17" i="18"/>
  <c r="M17" i="18"/>
  <c r="O16" i="18"/>
  <c r="M16" i="18"/>
  <c r="O15" i="18"/>
  <c r="M15" i="18"/>
  <c r="O14" i="18"/>
  <c r="M14" i="18"/>
  <c r="O13" i="18"/>
  <c r="M13" i="18"/>
  <c r="O12" i="18"/>
  <c r="M12" i="18"/>
  <c r="T12" i="18" s="1"/>
  <c r="O11" i="18"/>
  <c r="M11" i="18"/>
  <c r="O10" i="18"/>
  <c r="O39" i="18" s="1"/>
  <c r="M15" i="6" s="1"/>
  <c r="M10" i="18"/>
  <c r="O9" i="18"/>
  <c r="M9" i="18"/>
  <c r="O8" i="18"/>
  <c r="M8" i="18"/>
  <c r="T8" i="18" s="1"/>
  <c r="O7" i="18"/>
  <c r="M7" i="18"/>
  <c r="K38" i="18"/>
  <c r="U38" i="18" s="1"/>
  <c r="I38" i="18"/>
  <c r="K37" i="18"/>
  <c r="I37" i="18"/>
  <c r="K36" i="18"/>
  <c r="U36" i="18"/>
  <c r="I36" i="18"/>
  <c r="K35" i="18"/>
  <c r="I35" i="18"/>
  <c r="K34" i="18"/>
  <c r="U34" i="18"/>
  <c r="I34" i="18"/>
  <c r="K33" i="18"/>
  <c r="I33" i="18"/>
  <c r="K32" i="18"/>
  <c r="I32" i="18"/>
  <c r="K31" i="18"/>
  <c r="I31" i="18"/>
  <c r="K30" i="18"/>
  <c r="I30" i="18"/>
  <c r="K29" i="18"/>
  <c r="I29" i="18"/>
  <c r="K28" i="18"/>
  <c r="I28" i="18"/>
  <c r="K27" i="18"/>
  <c r="I27" i="18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U20" i="18"/>
  <c r="I20" i="18"/>
  <c r="K19" i="18"/>
  <c r="I19" i="18"/>
  <c r="K18" i="18"/>
  <c r="I18" i="18"/>
  <c r="T18" i="18" s="1"/>
  <c r="V18" i="18" s="1"/>
  <c r="K17" i="18"/>
  <c r="I17" i="18"/>
  <c r="K16" i="18"/>
  <c r="U16" i="18" s="1"/>
  <c r="I16" i="18"/>
  <c r="K15" i="18"/>
  <c r="I15" i="18"/>
  <c r="K14" i="18"/>
  <c r="I14" i="18"/>
  <c r="K13" i="18"/>
  <c r="I13" i="18"/>
  <c r="K12" i="18"/>
  <c r="I12" i="18"/>
  <c r="K11" i="18"/>
  <c r="I11" i="18"/>
  <c r="K10" i="18"/>
  <c r="I10" i="18"/>
  <c r="K9" i="18"/>
  <c r="I9" i="18"/>
  <c r="K8" i="18"/>
  <c r="I8" i="18"/>
  <c r="K7" i="18"/>
  <c r="I7" i="18"/>
  <c r="G8" i="18"/>
  <c r="G9" i="18"/>
  <c r="G10" i="18"/>
  <c r="G11" i="18"/>
  <c r="G12" i="18"/>
  <c r="U12" i="18" s="1"/>
  <c r="G13" i="18"/>
  <c r="G14" i="18"/>
  <c r="G15" i="18"/>
  <c r="G16" i="18"/>
  <c r="G17" i="18"/>
  <c r="G18" i="18"/>
  <c r="G19" i="18"/>
  <c r="G20" i="18"/>
  <c r="G21" i="18"/>
  <c r="U21" i="18"/>
  <c r="G22" i="18"/>
  <c r="G23" i="18"/>
  <c r="G24" i="18"/>
  <c r="U24" i="18" s="1"/>
  <c r="G25" i="18"/>
  <c r="G26" i="18"/>
  <c r="U26" i="18"/>
  <c r="G27" i="18"/>
  <c r="G28" i="18"/>
  <c r="G29" i="18"/>
  <c r="G30" i="18"/>
  <c r="G31" i="18"/>
  <c r="G32" i="18"/>
  <c r="G33" i="18"/>
  <c r="U33" i="18" s="1"/>
  <c r="G34" i="18"/>
  <c r="G35" i="18"/>
  <c r="G36" i="18"/>
  <c r="G37" i="18"/>
  <c r="G38" i="18"/>
  <c r="G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T21" i="18" s="1"/>
  <c r="V21" i="18" s="1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T37" i="18" s="1"/>
  <c r="V37" i="18" s="1"/>
  <c r="E38" i="18"/>
  <c r="E7" i="18"/>
  <c r="S39" i="14"/>
  <c r="Q39" i="14"/>
  <c r="S38" i="14"/>
  <c r="Q38" i="14"/>
  <c r="S37" i="14"/>
  <c r="Q37" i="14"/>
  <c r="S36" i="14"/>
  <c r="Q36" i="14"/>
  <c r="S35" i="14"/>
  <c r="Q35" i="14"/>
  <c r="S34" i="14"/>
  <c r="Q34" i="14"/>
  <c r="S33" i="14"/>
  <c r="U33" i="14"/>
  <c r="Q33" i="14"/>
  <c r="S32" i="14"/>
  <c r="Q32" i="14"/>
  <c r="T32" i="14" s="1"/>
  <c r="V32" i="14" s="1"/>
  <c r="S31" i="14"/>
  <c r="Q31" i="14"/>
  <c r="S30" i="14"/>
  <c r="Q30" i="14"/>
  <c r="S29" i="14"/>
  <c r="Q29" i="14"/>
  <c r="S28" i="14"/>
  <c r="Q28" i="14"/>
  <c r="S27" i="14"/>
  <c r="Q27" i="14"/>
  <c r="S26" i="14"/>
  <c r="Q26" i="14"/>
  <c r="S25" i="14"/>
  <c r="U25" i="14" s="1"/>
  <c r="Q25" i="14"/>
  <c r="S24" i="14"/>
  <c r="Q24" i="14"/>
  <c r="S23" i="14"/>
  <c r="Q23" i="14"/>
  <c r="S22" i="14"/>
  <c r="Q22" i="14"/>
  <c r="S21" i="14"/>
  <c r="Q21" i="14"/>
  <c r="S20" i="14"/>
  <c r="Q20" i="14"/>
  <c r="S19" i="14"/>
  <c r="Q19" i="14"/>
  <c r="S18" i="14"/>
  <c r="Q18" i="14"/>
  <c r="S17" i="14"/>
  <c r="Q17" i="14"/>
  <c r="S16" i="14"/>
  <c r="Q16" i="14"/>
  <c r="S15" i="14"/>
  <c r="Q15" i="14"/>
  <c r="T15" i="14" s="1"/>
  <c r="V15" i="14" s="1"/>
  <c r="S14" i="14"/>
  <c r="Q14" i="14"/>
  <c r="S13" i="14"/>
  <c r="Q13" i="14"/>
  <c r="S12" i="14"/>
  <c r="Q12" i="14"/>
  <c r="S11" i="14"/>
  <c r="Q11" i="14"/>
  <c r="T11" i="14" s="1"/>
  <c r="V11" i="14" s="1"/>
  <c r="S10" i="14"/>
  <c r="Q10" i="14"/>
  <c r="S9" i="14"/>
  <c r="S40" i="14" s="1"/>
  <c r="Q14" i="6" s="1"/>
  <c r="Q9" i="14"/>
  <c r="S8" i="14"/>
  <c r="Q8" i="14"/>
  <c r="S7" i="14"/>
  <c r="Q7" i="14"/>
  <c r="O39" i="14"/>
  <c r="M39" i="14"/>
  <c r="O38" i="14"/>
  <c r="M38" i="14"/>
  <c r="O37" i="14"/>
  <c r="M37" i="14"/>
  <c r="O36" i="14"/>
  <c r="M36" i="14"/>
  <c r="O35" i="14"/>
  <c r="M35" i="14"/>
  <c r="O34" i="14"/>
  <c r="M34" i="14"/>
  <c r="O33" i="14"/>
  <c r="M33" i="14"/>
  <c r="T33" i="14"/>
  <c r="O32" i="14"/>
  <c r="M32" i="14"/>
  <c r="O31" i="14"/>
  <c r="M31" i="14"/>
  <c r="O30" i="14"/>
  <c r="M30" i="14"/>
  <c r="O29" i="14"/>
  <c r="M29" i="14"/>
  <c r="O28" i="14"/>
  <c r="M28" i="14"/>
  <c r="O27" i="14"/>
  <c r="M27" i="14"/>
  <c r="O26" i="14"/>
  <c r="M26" i="14"/>
  <c r="O25" i="14"/>
  <c r="M25" i="14"/>
  <c r="O24" i="14"/>
  <c r="M24" i="14"/>
  <c r="O23" i="14"/>
  <c r="M23" i="14"/>
  <c r="O22" i="14"/>
  <c r="M22" i="14"/>
  <c r="O21" i="14"/>
  <c r="M21" i="14"/>
  <c r="O20" i="14"/>
  <c r="M20" i="14"/>
  <c r="O19" i="14"/>
  <c r="M19" i="14"/>
  <c r="O18" i="14"/>
  <c r="M18" i="14"/>
  <c r="O17" i="14"/>
  <c r="M17" i="14"/>
  <c r="O16" i="14"/>
  <c r="M16" i="14"/>
  <c r="O15" i="14"/>
  <c r="M15" i="14"/>
  <c r="O14" i="14"/>
  <c r="M14" i="14"/>
  <c r="O13" i="14"/>
  <c r="M13" i="14"/>
  <c r="O12" i="14"/>
  <c r="M12" i="14"/>
  <c r="O11" i="14"/>
  <c r="M11" i="14"/>
  <c r="O10" i="14"/>
  <c r="M10" i="14"/>
  <c r="O9" i="14"/>
  <c r="M9" i="14"/>
  <c r="T9" i="14" s="1"/>
  <c r="V9" i="14" s="1"/>
  <c r="O8" i="14"/>
  <c r="M8" i="14"/>
  <c r="O7" i="14"/>
  <c r="O40" i="14" s="1"/>
  <c r="M14" i="6" s="1"/>
  <c r="M7" i="14"/>
  <c r="K39" i="14"/>
  <c r="I39" i="14"/>
  <c r="K38" i="14"/>
  <c r="I38" i="14"/>
  <c r="T38" i="14"/>
  <c r="V38" i="14" s="1"/>
  <c r="K37" i="14"/>
  <c r="I37" i="14"/>
  <c r="K36" i="14"/>
  <c r="I36" i="14"/>
  <c r="K35" i="14"/>
  <c r="I35" i="14"/>
  <c r="K34" i="14"/>
  <c r="I34" i="14"/>
  <c r="T34" i="14"/>
  <c r="V34" i="14" s="1"/>
  <c r="K33" i="14"/>
  <c r="I33" i="14"/>
  <c r="K32" i="14"/>
  <c r="I32" i="14"/>
  <c r="K31" i="14"/>
  <c r="I31" i="14"/>
  <c r="K30" i="14"/>
  <c r="U30" i="14"/>
  <c r="I30" i="14"/>
  <c r="K29" i="14"/>
  <c r="I29" i="14"/>
  <c r="K28" i="14"/>
  <c r="I28" i="14"/>
  <c r="T28" i="14" s="1"/>
  <c r="K27" i="14"/>
  <c r="I27" i="14"/>
  <c r="K26" i="14"/>
  <c r="I26" i="14"/>
  <c r="K25" i="14"/>
  <c r="I25" i="14"/>
  <c r="K24" i="14"/>
  <c r="U24" i="14" s="1"/>
  <c r="I24" i="14"/>
  <c r="K23" i="14"/>
  <c r="I23" i="14"/>
  <c r="T23" i="14" s="1"/>
  <c r="V23" i="14" s="1"/>
  <c r="K22" i="14"/>
  <c r="I22" i="14"/>
  <c r="K21" i="14"/>
  <c r="I21" i="14"/>
  <c r="K20" i="14"/>
  <c r="I20" i="14"/>
  <c r="K19" i="14"/>
  <c r="I19" i="14"/>
  <c r="K18" i="14"/>
  <c r="I18" i="14"/>
  <c r="K17" i="14"/>
  <c r="I17" i="14"/>
  <c r="K16" i="14"/>
  <c r="I16" i="14"/>
  <c r="K15" i="14"/>
  <c r="I15" i="14"/>
  <c r="K14" i="14"/>
  <c r="I14" i="14"/>
  <c r="K13" i="14"/>
  <c r="I13" i="14"/>
  <c r="K12" i="14"/>
  <c r="U12" i="14" s="1"/>
  <c r="I12" i="14"/>
  <c r="K11" i="14"/>
  <c r="I11" i="14"/>
  <c r="K10" i="14"/>
  <c r="I10" i="14"/>
  <c r="K9" i="14"/>
  <c r="I9" i="14"/>
  <c r="K8" i="14"/>
  <c r="I8" i="14"/>
  <c r="K7" i="14"/>
  <c r="I7" i="14"/>
  <c r="G8" i="14"/>
  <c r="G9" i="14"/>
  <c r="G10" i="14"/>
  <c r="U10" i="14" s="1"/>
  <c r="G11" i="14"/>
  <c r="U11" i="14" s="1"/>
  <c r="G12" i="14"/>
  <c r="G13" i="14"/>
  <c r="G14" i="14"/>
  <c r="G15" i="14"/>
  <c r="G16" i="14"/>
  <c r="G17" i="14"/>
  <c r="G18" i="14"/>
  <c r="G19" i="14"/>
  <c r="G20" i="14"/>
  <c r="G21" i="14"/>
  <c r="G22" i="14"/>
  <c r="U22" i="14" s="1"/>
  <c r="G23" i="14"/>
  <c r="U23" i="14" s="1"/>
  <c r="G24" i="14"/>
  <c r="G25" i="14"/>
  <c r="G26" i="14"/>
  <c r="U26" i="14" s="1"/>
  <c r="G27" i="14"/>
  <c r="U27" i="14" s="1"/>
  <c r="G28" i="14"/>
  <c r="G29" i="14"/>
  <c r="U29" i="14" s="1"/>
  <c r="G30" i="14"/>
  <c r="G31" i="14"/>
  <c r="G32" i="14"/>
  <c r="G33" i="14"/>
  <c r="G34" i="14"/>
  <c r="U34" i="14" s="1"/>
  <c r="G35" i="14"/>
  <c r="G36" i="14"/>
  <c r="G37" i="14"/>
  <c r="G38" i="14"/>
  <c r="G39" i="14"/>
  <c r="G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T27" i="14" s="1"/>
  <c r="V27" i="14" s="1"/>
  <c r="E28" i="14"/>
  <c r="E29" i="14"/>
  <c r="E30" i="14"/>
  <c r="T30" i="14"/>
  <c r="V30" i="14" s="1"/>
  <c r="E31" i="14"/>
  <c r="T31" i="14"/>
  <c r="V31" i="14"/>
  <c r="E32" i="14"/>
  <c r="E33" i="14"/>
  <c r="E34" i="14"/>
  <c r="E35" i="14"/>
  <c r="T35" i="14" s="1"/>
  <c r="V35" i="14" s="1"/>
  <c r="E36" i="14"/>
  <c r="E37" i="14"/>
  <c r="E38" i="14"/>
  <c r="E39" i="14"/>
  <c r="E7" i="14"/>
  <c r="E40" i="14" s="1"/>
  <c r="C14" i="6" s="1"/>
  <c r="S36" i="13"/>
  <c r="Q36" i="13"/>
  <c r="S35" i="13"/>
  <c r="Q35" i="13"/>
  <c r="S34" i="13"/>
  <c r="U34" i="13" s="1"/>
  <c r="Q34" i="13"/>
  <c r="S33" i="13"/>
  <c r="Q33" i="13"/>
  <c r="S32" i="13"/>
  <c r="Q32" i="13"/>
  <c r="S31" i="13"/>
  <c r="Q31" i="13"/>
  <c r="S30" i="13"/>
  <c r="Q30" i="13"/>
  <c r="S29" i="13"/>
  <c r="Q29" i="13"/>
  <c r="T29" i="13" s="1"/>
  <c r="V29" i="13" s="1"/>
  <c r="S28" i="13"/>
  <c r="Q28" i="13"/>
  <c r="S27" i="13"/>
  <c r="Q27" i="13"/>
  <c r="S26" i="13"/>
  <c r="Q26" i="13"/>
  <c r="S25" i="13"/>
  <c r="Q25" i="13"/>
  <c r="S24" i="13"/>
  <c r="Q24" i="13"/>
  <c r="S23" i="13"/>
  <c r="Q23" i="13"/>
  <c r="S22" i="13"/>
  <c r="U22" i="13" s="1"/>
  <c r="Q22" i="13"/>
  <c r="S21" i="13"/>
  <c r="Q21" i="13"/>
  <c r="T21" i="13" s="1"/>
  <c r="S20" i="13"/>
  <c r="Q20" i="13"/>
  <c r="S19" i="13"/>
  <c r="Q19" i="13"/>
  <c r="S18" i="13"/>
  <c r="Q18" i="13"/>
  <c r="S17" i="13"/>
  <c r="Q17" i="13"/>
  <c r="T17" i="13" s="1"/>
  <c r="S16" i="13"/>
  <c r="Q16" i="13"/>
  <c r="S15" i="13"/>
  <c r="Q15" i="13"/>
  <c r="S14" i="13"/>
  <c r="Q14" i="13"/>
  <c r="S13" i="13"/>
  <c r="Q13" i="13"/>
  <c r="S12" i="13"/>
  <c r="Q12" i="13"/>
  <c r="S11" i="13"/>
  <c r="Q11" i="13"/>
  <c r="S10" i="13"/>
  <c r="Q10" i="13"/>
  <c r="S9" i="13"/>
  <c r="S37" i="13" s="1"/>
  <c r="Q13" i="6" s="1"/>
  <c r="Q9" i="13"/>
  <c r="S8" i="13"/>
  <c r="Q8" i="13"/>
  <c r="T8" i="13"/>
  <c r="V8" i="13" s="1"/>
  <c r="S7" i="13"/>
  <c r="Q7" i="13"/>
  <c r="O36" i="13"/>
  <c r="M36" i="13"/>
  <c r="O35" i="13"/>
  <c r="M35" i="13"/>
  <c r="O34" i="13"/>
  <c r="M34" i="13"/>
  <c r="O33" i="13"/>
  <c r="M33" i="13"/>
  <c r="O32" i="13"/>
  <c r="M32" i="13"/>
  <c r="O31" i="13"/>
  <c r="M31" i="13"/>
  <c r="O30" i="13"/>
  <c r="M30" i="13"/>
  <c r="O29" i="13"/>
  <c r="M29" i="13"/>
  <c r="O28" i="13"/>
  <c r="M28" i="13"/>
  <c r="O27" i="13"/>
  <c r="M27" i="13"/>
  <c r="O26" i="13"/>
  <c r="M26" i="13"/>
  <c r="O25" i="13"/>
  <c r="M25" i="13"/>
  <c r="O24" i="13"/>
  <c r="M24" i="13"/>
  <c r="O23" i="13"/>
  <c r="M23" i="13"/>
  <c r="O22" i="13"/>
  <c r="M22" i="13"/>
  <c r="O21" i="13"/>
  <c r="M21" i="13"/>
  <c r="O20" i="13"/>
  <c r="M20" i="13"/>
  <c r="O19" i="13"/>
  <c r="M19" i="13"/>
  <c r="O18" i="13"/>
  <c r="M18" i="13"/>
  <c r="O17" i="13"/>
  <c r="M17" i="13"/>
  <c r="O16" i="13"/>
  <c r="M16" i="13"/>
  <c r="O15" i="13"/>
  <c r="M15" i="13"/>
  <c r="O14" i="13"/>
  <c r="M14" i="13"/>
  <c r="T14" i="13" s="1"/>
  <c r="V14" i="13" s="1"/>
  <c r="O13" i="13"/>
  <c r="M13" i="13"/>
  <c r="O12" i="13"/>
  <c r="M12" i="13"/>
  <c r="O11" i="13"/>
  <c r="M11" i="13"/>
  <c r="T11" i="13" s="1"/>
  <c r="O10" i="13"/>
  <c r="M10" i="13"/>
  <c r="O9" i="13"/>
  <c r="M9" i="13"/>
  <c r="O8" i="13"/>
  <c r="O37" i="13" s="1"/>
  <c r="M13" i="6" s="1"/>
  <c r="M8" i="13"/>
  <c r="O7" i="13"/>
  <c r="M7" i="13"/>
  <c r="K36" i="13"/>
  <c r="U36" i="13" s="1"/>
  <c r="I36" i="13"/>
  <c r="K35" i="13"/>
  <c r="I35" i="13"/>
  <c r="K34" i="13"/>
  <c r="I34" i="13"/>
  <c r="K33" i="13"/>
  <c r="I33" i="13"/>
  <c r="K32" i="13"/>
  <c r="U32" i="13" s="1"/>
  <c r="I32" i="13"/>
  <c r="T32" i="13"/>
  <c r="V32" i="13" s="1"/>
  <c r="K31" i="13"/>
  <c r="I31" i="13"/>
  <c r="K30" i="13"/>
  <c r="U30" i="13" s="1"/>
  <c r="I30" i="13"/>
  <c r="K29" i="13"/>
  <c r="U29" i="13"/>
  <c r="I29" i="13"/>
  <c r="K28" i="13"/>
  <c r="I28" i="13"/>
  <c r="K27" i="13"/>
  <c r="I27" i="13"/>
  <c r="K26" i="13"/>
  <c r="I26" i="13"/>
  <c r="K25" i="13"/>
  <c r="I25" i="13"/>
  <c r="K24" i="13"/>
  <c r="I24" i="13"/>
  <c r="T24" i="13" s="1"/>
  <c r="K23" i="13"/>
  <c r="I23" i="13"/>
  <c r="K22" i="13"/>
  <c r="I22" i="13"/>
  <c r="K21" i="13"/>
  <c r="U21" i="13" s="1"/>
  <c r="I21" i="13"/>
  <c r="K20" i="13"/>
  <c r="I20" i="13"/>
  <c r="V20" i="13"/>
  <c r="K19" i="13"/>
  <c r="I19" i="13"/>
  <c r="K18" i="13"/>
  <c r="I18" i="13"/>
  <c r="T18" i="13" s="1"/>
  <c r="V18" i="13" s="1"/>
  <c r="K17" i="13"/>
  <c r="U17" i="13"/>
  <c r="I17" i="13"/>
  <c r="K16" i="13"/>
  <c r="I16" i="13"/>
  <c r="K15" i="13"/>
  <c r="I15" i="13"/>
  <c r="K14" i="13"/>
  <c r="U14" i="13" s="1"/>
  <c r="I14" i="13"/>
  <c r="K13" i="13"/>
  <c r="I13" i="13"/>
  <c r="K12" i="13"/>
  <c r="I12" i="13"/>
  <c r="T12" i="13" s="1"/>
  <c r="V12" i="13" s="1"/>
  <c r="K11" i="13"/>
  <c r="I11" i="13"/>
  <c r="K10" i="13"/>
  <c r="I10" i="13"/>
  <c r="K9" i="13"/>
  <c r="I9" i="13"/>
  <c r="K8" i="13"/>
  <c r="I8" i="13"/>
  <c r="K7" i="13"/>
  <c r="I7" i="13"/>
  <c r="G8" i="13"/>
  <c r="G9" i="13"/>
  <c r="G10" i="13"/>
  <c r="G11" i="13"/>
  <c r="G12" i="13"/>
  <c r="G13" i="13"/>
  <c r="U13" i="13" s="1"/>
  <c r="G14" i="13"/>
  <c r="G15" i="13"/>
  <c r="G16" i="13"/>
  <c r="G17" i="13"/>
  <c r="G18" i="13"/>
  <c r="G19" i="13"/>
  <c r="G20" i="13"/>
  <c r="G21" i="13"/>
  <c r="G22" i="13"/>
  <c r="G23" i="13"/>
  <c r="U23" i="13" s="1"/>
  <c r="G24" i="13"/>
  <c r="U24" i="13"/>
  <c r="G25" i="13"/>
  <c r="G26" i="13"/>
  <c r="G27" i="13"/>
  <c r="U27" i="13" s="1"/>
  <c r="G28" i="13"/>
  <c r="U28" i="13" s="1"/>
  <c r="G29" i="13"/>
  <c r="G30" i="13"/>
  <c r="G31" i="13"/>
  <c r="G32" i="13"/>
  <c r="G33" i="13"/>
  <c r="U33" i="13" s="1"/>
  <c r="G34" i="13"/>
  <c r="G35" i="13"/>
  <c r="U35" i="13" s="1"/>
  <c r="G36" i="13"/>
  <c r="G7" i="13"/>
  <c r="E8" i="13"/>
  <c r="E9" i="13"/>
  <c r="E10" i="13"/>
  <c r="T10" i="13" s="1"/>
  <c r="V10" i="13" s="1"/>
  <c r="E11" i="13"/>
  <c r="V11" i="13"/>
  <c r="E12" i="13"/>
  <c r="E13" i="13"/>
  <c r="E14" i="13"/>
  <c r="E15" i="13"/>
  <c r="T15" i="13" s="1"/>
  <c r="V15" i="13" s="1"/>
  <c r="E16" i="13"/>
  <c r="E17" i="13"/>
  <c r="E18" i="13"/>
  <c r="E19" i="13"/>
  <c r="T19" i="13" s="1"/>
  <c r="V19" i="13" s="1"/>
  <c r="E20" i="13"/>
  <c r="T20" i="13" s="1"/>
  <c r="E21" i="13"/>
  <c r="E22" i="13"/>
  <c r="E23" i="13"/>
  <c r="T23" i="13" s="1"/>
  <c r="V23" i="13" s="1"/>
  <c r="E24" i="13"/>
  <c r="E25" i="13"/>
  <c r="E26" i="13"/>
  <c r="E27" i="13"/>
  <c r="T27" i="13"/>
  <c r="V27" i="13"/>
  <c r="E28" i="13"/>
  <c r="E29" i="13"/>
  <c r="E30" i="13"/>
  <c r="E31" i="13"/>
  <c r="E32" i="13"/>
  <c r="E33" i="13"/>
  <c r="E34" i="13"/>
  <c r="E35" i="13"/>
  <c r="E36" i="13"/>
  <c r="E7" i="13"/>
  <c r="S39" i="12"/>
  <c r="Q39" i="12"/>
  <c r="S38" i="12"/>
  <c r="Q38" i="12"/>
  <c r="S37" i="12"/>
  <c r="Q37" i="12"/>
  <c r="S36" i="12"/>
  <c r="Q36" i="12"/>
  <c r="S35" i="12"/>
  <c r="Q35" i="12"/>
  <c r="S34" i="12"/>
  <c r="Q34" i="12"/>
  <c r="S33" i="12"/>
  <c r="Q33" i="12"/>
  <c r="S32" i="12"/>
  <c r="Q32" i="12"/>
  <c r="S31" i="12"/>
  <c r="Q31" i="12"/>
  <c r="S30" i="12"/>
  <c r="Q30" i="12"/>
  <c r="S29" i="12"/>
  <c r="Q29" i="12"/>
  <c r="S28" i="12"/>
  <c r="Q28" i="12"/>
  <c r="S27" i="12"/>
  <c r="Q27" i="12"/>
  <c r="T27" i="12"/>
  <c r="V27" i="12" s="1"/>
  <c r="S26" i="12"/>
  <c r="Q26" i="12"/>
  <c r="S25" i="12"/>
  <c r="Q25" i="12"/>
  <c r="S24" i="12"/>
  <c r="Q24" i="12"/>
  <c r="S23" i="12"/>
  <c r="Q23" i="12"/>
  <c r="S22" i="12"/>
  <c r="Q22" i="12"/>
  <c r="S21" i="12"/>
  <c r="Q21" i="12"/>
  <c r="S20" i="12"/>
  <c r="Q20" i="12"/>
  <c r="S19" i="12"/>
  <c r="Q19" i="12"/>
  <c r="S18" i="12"/>
  <c r="Q18" i="12"/>
  <c r="S17" i="12"/>
  <c r="Q17" i="12"/>
  <c r="S16" i="12"/>
  <c r="Q16" i="12"/>
  <c r="S15" i="12"/>
  <c r="Q15" i="12"/>
  <c r="S14" i="12"/>
  <c r="Q14" i="12"/>
  <c r="S13" i="12"/>
  <c r="Q13" i="12"/>
  <c r="S12" i="12"/>
  <c r="Q12" i="12"/>
  <c r="S11" i="12"/>
  <c r="Q11" i="12"/>
  <c r="S10" i="12"/>
  <c r="Q10" i="12"/>
  <c r="S9" i="12"/>
  <c r="Q9" i="12"/>
  <c r="S8" i="12"/>
  <c r="Q8" i="12"/>
  <c r="S7" i="12"/>
  <c r="S40" i="12" s="1"/>
  <c r="Q12" i="6" s="1"/>
  <c r="Q7" i="12"/>
  <c r="O39" i="12"/>
  <c r="M39" i="12"/>
  <c r="O38" i="12"/>
  <c r="M38" i="12"/>
  <c r="O37" i="12"/>
  <c r="M37" i="12"/>
  <c r="O36" i="12"/>
  <c r="M36" i="12"/>
  <c r="O35" i="12"/>
  <c r="M35" i="12"/>
  <c r="O34" i="12"/>
  <c r="M34" i="12"/>
  <c r="O33" i="12"/>
  <c r="M33" i="12"/>
  <c r="O32" i="12"/>
  <c r="M32" i="12"/>
  <c r="O31" i="12"/>
  <c r="M31" i="12"/>
  <c r="O30" i="12"/>
  <c r="M30" i="12"/>
  <c r="O29" i="12"/>
  <c r="M29" i="12"/>
  <c r="O28" i="12"/>
  <c r="M28" i="12"/>
  <c r="O27" i="12"/>
  <c r="M27" i="12"/>
  <c r="O26" i="12"/>
  <c r="M26" i="12"/>
  <c r="O25" i="12"/>
  <c r="M25" i="12"/>
  <c r="T25" i="12" s="1"/>
  <c r="V25" i="12" s="1"/>
  <c r="W25" i="12" s="1"/>
  <c r="O24" i="12"/>
  <c r="M24" i="12"/>
  <c r="O23" i="12"/>
  <c r="M23" i="12"/>
  <c r="O22" i="12"/>
  <c r="M22" i="12"/>
  <c r="O21" i="12"/>
  <c r="M21" i="12"/>
  <c r="T21" i="12" s="1"/>
  <c r="O20" i="12"/>
  <c r="M20" i="12"/>
  <c r="O19" i="12"/>
  <c r="M19" i="12"/>
  <c r="O18" i="12"/>
  <c r="M18" i="12"/>
  <c r="O17" i="12"/>
  <c r="M17" i="12"/>
  <c r="T17" i="12" s="1"/>
  <c r="V17" i="12" s="1"/>
  <c r="O16" i="12"/>
  <c r="M16" i="12"/>
  <c r="O15" i="12"/>
  <c r="M15" i="12"/>
  <c r="O14" i="12"/>
  <c r="M14" i="12"/>
  <c r="O13" i="12"/>
  <c r="M13" i="12"/>
  <c r="T13" i="12" s="1"/>
  <c r="V13" i="12" s="1"/>
  <c r="O12" i="12"/>
  <c r="M12" i="12"/>
  <c r="O11" i="12"/>
  <c r="M11" i="12"/>
  <c r="O10" i="12"/>
  <c r="M10" i="12"/>
  <c r="O9" i="12"/>
  <c r="M9" i="12"/>
  <c r="O8" i="12"/>
  <c r="M8" i="12"/>
  <c r="O7" i="12"/>
  <c r="M7" i="12"/>
  <c r="K39" i="12"/>
  <c r="I39" i="12"/>
  <c r="T39" i="12"/>
  <c r="V39" i="12" s="1"/>
  <c r="K38" i="12"/>
  <c r="I38" i="12"/>
  <c r="K37" i="12"/>
  <c r="I37" i="12"/>
  <c r="K36" i="12"/>
  <c r="I36" i="12"/>
  <c r="I40" i="12" s="1"/>
  <c r="G12" i="6" s="1"/>
  <c r="K35" i="12"/>
  <c r="I35" i="12"/>
  <c r="T35" i="12"/>
  <c r="V35" i="12" s="1"/>
  <c r="K34" i="12"/>
  <c r="I34" i="12"/>
  <c r="K33" i="12"/>
  <c r="I33" i="12"/>
  <c r="K32" i="12"/>
  <c r="I32" i="12"/>
  <c r="K31" i="12"/>
  <c r="I31" i="12"/>
  <c r="K30" i="12"/>
  <c r="I30" i="12"/>
  <c r="K29" i="12"/>
  <c r="I29" i="12"/>
  <c r="K28" i="12"/>
  <c r="I28" i="12"/>
  <c r="K27" i="12"/>
  <c r="I27" i="12"/>
  <c r="K26" i="12"/>
  <c r="I26" i="12"/>
  <c r="K25" i="12"/>
  <c r="I25" i="12"/>
  <c r="K24" i="12"/>
  <c r="I24" i="12"/>
  <c r="K23" i="12"/>
  <c r="I23" i="12"/>
  <c r="K22" i="12"/>
  <c r="I22" i="12"/>
  <c r="K21" i="12"/>
  <c r="I21" i="12"/>
  <c r="K20" i="12"/>
  <c r="I20" i="12"/>
  <c r="K19" i="12"/>
  <c r="I19" i="12"/>
  <c r="T19" i="12"/>
  <c r="V19" i="12" s="1"/>
  <c r="K18" i="12"/>
  <c r="I18" i="12"/>
  <c r="K17" i="12"/>
  <c r="I17" i="12"/>
  <c r="K16" i="12"/>
  <c r="I16" i="12"/>
  <c r="K15" i="12"/>
  <c r="I15" i="12"/>
  <c r="K14" i="12"/>
  <c r="I14" i="12"/>
  <c r="K13" i="12"/>
  <c r="I13" i="12"/>
  <c r="K12" i="12"/>
  <c r="I12" i="12"/>
  <c r="K11" i="12"/>
  <c r="I11" i="12"/>
  <c r="K10" i="12"/>
  <c r="I10" i="12"/>
  <c r="K9" i="12"/>
  <c r="I9" i="12"/>
  <c r="K8" i="12"/>
  <c r="I8" i="12"/>
  <c r="K7" i="12"/>
  <c r="K40" i="12"/>
  <c r="I12" i="6" s="1"/>
  <c r="I7" i="12"/>
  <c r="G8" i="12"/>
  <c r="G9" i="12"/>
  <c r="G10" i="12"/>
  <c r="U10" i="12" s="1"/>
  <c r="G11" i="12"/>
  <c r="G12" i="12"/>
  <c r="G13" i="12"/>
  <c r="U13" i="12" s="1"/>
  <c r="G14" i="12"/>
  <c r="G15" i="12"/>
  <c r="G16" i="12"/>
  <c r="G17" i="12"/>
  <c r="G18" i="12"/>
  <c r="G19" i="12"/>
  <c r="G20" i="12"/>
  <c r="G21" i="12"/>
  <c r="U21" i="12" s="1"/>
  <c r="G22" i="12"/>
  <c r="G23" i="12"/>
  <c r="G24" i="12"/>
  <c r="G25" i="12"/>
  <c r="U25" i="12" s="1"/>
  <c r="G26" i="12"/>
  <c r="G27" i="12"/>
  <c r="G28" i="12"/>
  <c r="G29" i="12"/>
  <c r="G30" i="12"/>
  <c r="G31" i="12"/>
  <c r="U31" i="12"/>
  <c r="G32" i="12"/>
  <c r="G33" i="12"/>
  <c r="G34" i="12"/>
  <c r="G35" i="12"/>
  <c r="U35" i="12" s="1"/>
  <c r="G36" i="12"/>
  <c r="G37" i="12"/>
  <c r="G38" i="12"/>
  <c r="G39" i="12"/>
  <c r="U39" i="12"/>
  <c r="G7" i="12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T36" i="11" s="1"/>
  <c r="E37" i="11"/>
  <c r="E38" i="11"/>
  <c r="E39" i="11"/>
  <c r="E40" i="11"/>
  <c r="E41" i="11"/>
  <c r="E42" i="11"/>
  <c r="E43" i="11"/>
  <c r="E44" i="11"/>
  <c r="E7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U12" i="11" s="1"/>
  <c r="S11" i="11"/>
  <c r="S10" i="11"/>
  <c r="U10" i="11"/>
  <c r="S9" i="11"/>
  <c r="S8" i="11"/>
  <c r="S7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U26" i="11" s="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U11" i="11" s="1"/>
  <c r="O10" i="11"/>
  <c r="O9" i="11"/>
  <c r="O8" i="11"/>
  <c r="O7" i="11"/>
  <c r="K44" i="11"/>
  <c r="K43" i="11"/>
  <c r="U43" i="11" s="1"/>
  <c r="K42" i="11"/>
  <c r="K41" i="11"/>
  <c r="K40" i="11"/>
  <c r="K39" i="11"/>
  <c r="U39" i="11"/>
  <c r="K38" i="11"/>
  <c r="K37" i="11"/>
  <c r="K36" i="11"/>
  <c r="U36" i="11" s="1"/>
  <c r="K35" i="11"/>
  <c r="K34" i="11"/>
  <c r="K33" i="11"/>
  <c r="K32" i="11"/>
  <c r="K31" i="11"/>
  <c r="K30" i="11"/>
  <c r="K29" i="11"/>
  <c r="K28" i="11"/>
  <c r="U28" i="11" s="1"/>
  <c r="K27" i="11"/>
  <c r="K26" i="11"/>
  <c r="K25" i="11"/>
  <c r="K24" i="11"/>
  <c r="K23" i="11"/>
  <c r="U23" i="11"/>
  <c r="K22" i="11"/>
  <c r="K21" i="11"/>
  <c r="K20" i="11"/>
  <c r="U20" i="11"/>
  <c r="K19" i="11"/>
  <c r="K18" i="11"/>
  <c r="K17" i="11"/>
  <c r="K16" i="11"/>
  <c r="K15" i="11"/>
  <c r="K14" i="11"/>
  <c r="U14" i="11" s="1"/>
  <c r="K13" i="11"/>
  <c r="K12" i="11"/>
  <c r="K11" i="11"/>
  <c r="K10" i="11"/>
  <c r="K9" i="11"/>
  <c r="K8" i="11"/>
  <c r="K7" i="11"/>
  <c r="G44" i="11"/>
  <c r="G8" i="11"/>
  <c r="G9" i="11"/>
  <c r="G10" i="11"/>
  <c r="G11" i="11"/>
  <c r="G12" i="11"/>
  <c r="G13" i="11"/>
  <c r="G14" i="11"/>
  <c r="G15" i="11"/>
  <c r="U15" i="11" s="1"/>
  <c r="G16" i="11"/>
  <c r="U16" i="11" s="1"/>
  <c r="G17" i="11"/>
  <c r="G18" i="11"/>
  <c r="G19" i="11"/>
  <c r="G20" i="11"/>
  <c r="G21" i="11"/>
  <c r="G22" i="11"/>
  <c r="G23" i="11"/>
  <c r="G24" i="11"/>
  <c r="U24" i="11" s="1"/>
  <c r="G25" i="11"/>
  <c r="U25" i="11" s="1"/>
  <c r="G26" i="11"/>
  <c r="G27" i="11"/>
  <c r="U27" i="11" s="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T40" i="11" s="1"/>
  <c r="V40" i="11" s="1"/>
  <c r="I41" i="11"/>
  <c r="I42" i="11"/>
  <c r="I43" i="11"/>
  <c r="I44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T19" i="11" s="1"/>
  <c r="V19" i="11" s="1"/>
  <c r="M20" i="11"/>
  <c r="M21" i="11"/>
  <c r="M22" i="11"/>
  <c r="M23" i="11"/>
  <c r="M24" i="11"/>
  <c r="M25" i="11"/>
  <c r="M26" i="11"/>
  <c r="M27" i="11"/>
  <c r="M28" i="11"/>
  <c r="M29" i="11"/>
  <c r="M30" i="11"/>
  <c r="T30" i="11" s="1"/>
  <c r="V30" i="11" s="1"/>
  <c r="M31" i="11"/>
  <c r="M32" i="11"/>
  <c r="M33" i="11"/>
  <c r="M34" i="11"/>
  <c r="T34" i="11" s="1"/>
  <c r="V34" i="11" s="1"/>
  <c r="W34" i="11" s="1"/>
  <c r="M35" i="11"/>
  <c r="M36" i="11"/>
  <c r="M37" i="11"/>
  <c r="M38" i="11"/>
  <c r="T38" i="11"/>
  <c r="V38" i="11" s="1"/>
  <c r="M39" i="11"/>
  <c r="M40" i="11"/>
  <c r="M41" i="11"/>
  <c r="M42" i="11"/>
  <c r="M43" i="11"/>
  <c r="M44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T20" i="11"/>
  <c r="V20" i="11" s="1"/>
  <c r="Q21" i="11"/>
  <c r="Q22" i="11"/>
  <c r="Q23" i="11"/>
  <c r="Q24" i="11"/>
  <c r="Q25" i="11"/>
  <c r="Q26" i="11"/>
  <c r="Q27" i="11"/>
  <c r="T27" i="11" s="1"/>
  <c r="V27" i="11" s="1"/>
  <c r="W27" i="11" s="1"/>
  <c r="Q28" i="11"/>
  <c r="Q29" i="11"/>
  <c r="Q30" i="11"/>
  <c r="Q31" i="11"/>
  <c r="Q32" i="11"/>
  <c r="Q33" i="11"/>
  <c r="Q34" i="11"/>
  <c r="Q35" i="11"/>
  <c r="Q36" i="11"/>
  <c r="V36" i="11"/>
  <c r="Q37" i="11"/>
  <c r="Q38" i="11"/>
  <c r="Q39" i="11"/>
  <c r="T39" i="11" s="1"/>
  <c r="V39" i="11" s="1"/>
  <c r="Q40" i="11"/>
  <c r="Q41" i="11"/>
  <c r="Q42" i="11"/>
  <c r="Q43" i="11"/>
  <c r="Q44" i="11"/>
  <c r="Q7" i="11"/>
  <c r="M7" i="11"/>
  <c r="T26" i="11"/>
  <c r="V26" i="11"/>
  <c r="I7" i="11"/>
  <c r="S21" i="10"/>
  <c r="S20" i="10"/>
  <c r="S19" i="10"/>
  <c r="U19" i="10" s="1"/>
  <c r="S18" i="10"/>
  <c r="S17" i="10"/>
  <c r="S16" i="10"/>
  <c r="S15" i="10"/>
  <c r="S14" i="10"/>
  <c r="S13" i="10"/>
  <c r="S12" i="10"/>
  <c r="S11" i="10"/>
  <c r="S10" i="10"/>
  <c r="S9" i="10"/>
  <c r="S8" i="10"/>
  <c r="S7" i="10"/>
  <c r="O21" i="10"/>
  <c r="O20" i="10"/>
  <c r="O19" i="10"/>
  <c r="O18" i="10"/>
  <c r="U18" i="10" s="1"/>
  <c r="O17" i="10"/>
  <c r="O16" i="10"/>
  <c r="O15" i="10"/>
  <c r="O14" i="10"/>
  <c r="O13" i="10"/>
  <c r="O12" i="10"/>
  <c r="U12" i="10" s="1"/>
  <c r="O11" i="10"/>
  <c r="O10" i="10"/>
  <c r="O9" i="10"/>
  <c r="O8" i="10"/>
  <c r="O7" i="10"/>
  <c r="K21" i="10"/>
  <c r="K20" i="10"/>
  <c r="K19" i="10"/>
  <c r="K18" i="10"/>
  <c r="K17" i="10"/>
  <c r="K16" i="10"/>
  <c r="K15" i="10"/>
  <c r="K14" i="10"/>
  <c r="K13" i="10"/>
  <c r="U13" i="10" s="1"/>
  <c r="K12" i="10"/>
  <c r="K11" i="10"/>
  <c r="K10" i="10"/>
  <c r="K9" i="10"/>
  <c r="K8" i="10"/>
  <c r="K7" i="10"/>
  <c r="G8" i="10"/>
  <c r="G9" i="10"/>
  <c r="G10" i="10"/>
  <c r="U10" i="10" s="1"/>
  <c r="G11" i="10"/>
  <c r="G12" i="10"/>
  <c r="G13" i="10"/>
  <c r="G14" i="10"/>
  <c r="G15" i="10"/>
  <c r="G16" i="10"/>
  <c r="G17" i="10"/>
  <c r="G18" i="10"/>
  <c r="G19" i="10"/>
  <c r="G20" i="10"/>
  <c r="G21" i="10"/>
  <c r="G7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22" i="10" s="1"/>
  <c r="K10" i="6" s="1"/>
  <c r="I21" i="10"/>
  <c r="I20" i="10"/>
  <c r="I19" i="10"/>
  <c r="I18" i="10"/>
  <c r="I17" i="10"/>
  <c r="T17" i="10"/>
  <c r="V17" i="10" s="1"/>
  <c r="I16" i="10"/>
  <c r="I15" i="10"/>
  <c r="I14" i="10"/>
  <c r="I13" i="10"/>
  <c r="I12" i="10"/>
  <c r="I11" i="10"/>
  <c r="I10" i="10"/>
  <c r="I9" i="10"/>
  <c r="I8" i="10"/>
  <c r="I7" i="10"/>
  <c r="I22" i="10" s="1"/>
  <c r="G10" i="6" s="1"/>
  <c r="E8" i="10"/>
  <c r="E9" i="10"/>
  <c r="E10" i="10"/>
  <c r="E11" i="10"/>
  <c r="E12" i="10"/>
  <c r="T12" i="10" s="1"/>
  <c r="V12" i="10" s="1"/>
  <c r="E13" i="10"/>
  <c r="E14" i="10"/>
  <c r="T14" i="10" s="1"/>
  <c r="V14" i="10" s="1"/>
  <c r="E15" i="10"/>
  <c r="T15" i="10" s="1"/>
  <c r="V15" i="10" s="1"/>
  <c r="E16" i="10"/>
  <c r="E17" i="10"/>
  <c r="E18" i="10"/>
  <c r="E19" i="10"/>
  <c r="E20" i="10"/>
  <c r="T20" i="10" s="1"/>
  <c r="E21" i="10"/>
  <c r="T21" i="10" s="1"/>
  <c r="V21" i="10" s="1"/>
  <c r="E7" i="10"/>
  <c r="S15" i="9"/>
  <c r="S14" i="9"/>
  <c r="S13" i="9"/>
  <c r="S12" i="9"/>
  <c r="S11" i="9"/>
  <c r="S10" i="9"/>
  <c r="U10" i="9" s="1"/>
  <c r="S9" i="9"/>
  <c r="S8" i="9"/>
  <c r="S7" i="9"/>
  <c r="S16" i="9" s="1"/>
  <c r="O15" i="9"/>
  <c r="O14" i="9"/>
  <c r="O13" i="9"/>
  <c r="O12" i="9"/>
  <c r="O11" i="9"/>
  <c r="U11" i="9" s="1"/>
  <c r="O10" i="9"/>
  <c r="O9" i="9"/>
  <c r="O8" i="9"/>
  <c r="U8" i="9" s="1"/>
  <c r="O7" i="9"/>
  <c r="K15" i="9"/>
  <c r="U15" i="9" s="1"/>
  <c r="K14" i="9"/>
  <c r="K13" i="9"/>
  <c r="K12" i="9"/>
  <c r="K11" i="9"/>
  <c r="K10" i="9"/>
  <c r="K9" i="9"/>
  <c r="U9" i="9" s="1"/>
  <c r="K8" i="9"/>
  <c r="K7" i="9"/>
  <c r="G8" i="9"/>
  <c r="G9" i="9"/>
  <c r="G10" i="9"/>
  <c r="G11" i="9"/>
  <c r="G12" i="9"/>
  <c r="G13" i="9"/>
  <c r="G14" i="9"/>
  <c r="G15" i="9"/>
  <c r="G7" i="9"/>
  <c r="Q15" i="9"/>
  <c r="Q14" i="9"/>
  <c r="Q13" i="9"/>
  <c r="Q12" i="9"/>
  <c r="Q11" i="9"/>
  <c r="Q10" i="9"/>
  <c r="Q9" i="9"/>
  <c r="Q8" i="9"/>
  <c r="Q7" i="9"/>
  <c r="M15" i="9"/>
  <c r="M14" i="9"/>
  <c r="M13" i="9"/>
  <c r="M12" i="9"/>
  <c r="M11" i="9"/>
  <c r="M16" i="9" s="1"/>
  <c r="M10" i="9"/>
  <c r="M9" i="9"/>
  <c r="M8" i="9"/>
  <c r="M7" i="9"/>
  <c r="I15" i="9"/>
  <c r="I14" i="9"/>
  <c r="T14" i="9"/>
  <c r="V14" i="9" s="1"/>
  <c r="I13" i="9"/>
  <c r="T13" i="9"/>
  <c r="V13" i="9" s="1"/>
  <c r="I12" i="9"/>
  <c r="I11" i="9"/>
  <c r="I10" i="9"/>
  <c r="I9" i="9"/>
  <c r="I8" i="9"/>
  <c r="I7" i="9"/>
  <c r="E8" i="9"/>
  <c r="T8" i="9" s="1"/>
  <c r="V8" i="9" s="1"/>
  <c r="E9" i="9"/>
  <c r="E10" i="9"/>
  <c r="T10" i="9" s="1"/>
  <c r="V10" i="9" s="1"/>
  <c r="E11" i="9"/>
  <c r="E12" i="9"/>
  <c r="T12" i="9" s="1"/>
  <c r="V12" i="9" s="1"/>
  <c r="E13" i="9"/>
  <c r="E14" i="9"/>
  <c r="E15" i="9"/>
  <c r="E7" i="9"/>
  <c r="S15" i="8"/>
  <c r="S14" i="8"/>
  <c r="S13" i="8"/>
  <c r="S12" i="8"/>
  <c r="S11" i="8"/>
  <c r="S10" i="8"/>
  <c r="S9" i="8"/>
  <c r="S8" i="8"/>
  <c r="S7" i="8"/>
  <c r="O15" i="8"/>
  <c r="O14" i="8"/>
  <c r="O13" i="8"/>
  <c r="O12" i="8"/>
  <c r="O11" i="8"/>
  <c r="O10" i="8"/>
  <c r="O9" i="8"/>
  <c r="O8" i="8"/>
  <c r="O7" i="8"/>
  <c r="K15" i="8"/>
  <c r="K14" i="8"/>
  <c r="K13" i="8"/>
  <c r="K12" i="8"/>
  <c r="U12" i="8"/>
  <c r="K11" i="8"/>
  <c r="K10" i="8"/>
  <c r="K9" i="8"/>
  <c r="K8" i="8"/>
  <c r="K7" i="8"/>
  <c r="G8" i="8"/>
  <c r="G9" i="8"/>
  <c r="G10" i="8"/>
  <c r="U10" i="8" s="1"/>
  <c r="G11" i="8"/>
  <c r="U11" i="8"/>
  <c r="G12" i="8"/>
  <c r="G13" i="8"/>
  <c r="G14" i="8"/>
  <c r="U14" i="8" s="1"/>
  <c r="G15" i="8"/>
  <c r="G7" i="8"/>
  <c r="U7" i="8"/>
  <c r="Q15" i="8"/>
  <c r="Q14" i="8"/>
  <c r="V14" i="8"/>
  <c r="Q13" i="8"/>
  <c r="Q12" i="8"/>
  <c r="V12" i="8"/>
  <c r="Q11" i="8"/>
  <c r="Q10" i="8"/>
  <c r="Q9" i="8"/>
  <c r="Q16" i="8" s="1"/>
  <c r="Q8" i="8"/>
  <c r="Q7" i="8"/>
  <c r="M15" i="8"/>
  <c r="M14" i="8"/>
  <c r="M13" i="8"/>
  <c r="M12" i="8"/>
  <c r="M11" i="8"/>
  <c r="M10" i="8"/>
  <c r="M9" i="8"/>
  <c r="M8" i="8"/>
  <c r="M7" i="8"/>
  <c r="M16" i="8" s="1"/>
  <c r="I15" i="8"/>
  <c r="I14" i="8"/>
  <c r="I13" i="8"/>
  <c r="I12" i="8"/>
  <c r="I11" i="8"/>
  <c r="I10" i="8"/>
  <c r="I9" i="8"/>
  <c r="I8" i="8"/>
  <c r="I7" i="8"/>
  <c r="I16" i="8"/>
  <c r="E8" i="8"/>
  <c r="E9" i="8"/>
  <c r="E10" i="8"/>
  <c r="T10" i="8" s="1"/>
  <c r="V10" i="8" s="1"/>
  <c r="E11" i="8"/>
  <c r="E12" i="8"/>
  <c r="T12" i="8" s="1"/>
  <c r="E13" i="8"/>
  <c r="E14" i="8"/>
  <c r="T14" i="8" s="1"/>
  <c r="E15" i="8"/>
  <c r="T15" i="8" s="1"/>
  <c r="E7" i="8"/>
  <c r="S13" i="7"/>
  <c r="S12" i="7"/>
  <c r="S11" i="7"/>
  <c r="S10" i="7"/>
  <c r="S9" i="7"/>
  <c r="S8" i="7"/>
  <c r="S14" i="7" s="1"/>
  <c r="Q7" i="6" s="1"/>
  <c r="U8" i="7"/>
  <c r="S7" i="7"/>
  <c r="O7" i="7"/>
  <c r="K7" i="7"/>
  <c r="K14" i="7" s="1"/>
  <c r="I7" i="6" s="1"/>
  <c r="G8" i="7"/>
  <c r="G9" i="7"/>
  <c r="G10" i="7"/>
  <c r="G11" i="7"/>
  <c r="G12" i="7"/>
  <c r="G13" i="7"/>
  <c r="G7" i="7"/>
  <c r="Q7" i="7"/>
  <c r="Q14" i="7"/>
  <c r="O7" i="6" s="1"/>
  <c r="M7" i="7"/>
  <c r="M14" i="7" s="1"/>
  <c r="K7" i="6" s="1"/>
  <c r="I7" i="7"/>
  <c r="E7" i="7"/>
  <c r="T7" i="7" s="1"/>
  <c r="V7" i="7" s="1"/>
  <c r="J14" i="7"/>
  <c r="L14" i="7"/>
  <c r="N14" i="7"/>
  <c r="P14" i="7"/>
  <c r="R14" i="7"/>
  <c r="P7" i="6"/>
  <c r="H14" i="7"/>
  <c r="F7" i="6"/>
  <c r="F14" i="7"/>
  <c r="N40" i="12"/>
  <c r="L12" i="6"/>
  <c r="G17" i="6"/>
  <c r="U14" i="22"/>
  <c r="U18" i="22"/>
  <c r="U13" i="22"/>
  <c r="U21" i="22"/>
  <c r="T8" i="22"/>
  <c r="V8" i="22" s="1"/>
  <c r="T24" i="22"/>
  <c r="V24" i="22" s="1"/>
  <c r="Q11" i="21"/>
  <c r="T10" i="21"/>
  <c r="V10" i="21"/>
  <c r="U14" i="20"/>
  <c r="T8" i="20"/>
  <c r="V8" i="20" s="1"/>
  <c r="U14" i="19"/>
  <c r="V25" i="19"/>
  <c r="U8" i="19"/>
  <c r="U13" i="19"/>
  <c r="U18" i="19"/>
  <c r="U26" i="19"/>
  <c r="U30" i="19"/>
  <c r="U42" i="19"/>
  <c r="U46" i="19"/>
  <c r="U50" i="19"/>
  <c r="U58" i="19"/>
  <c r="V48" i="19"/>
  <c r="R59" i="19"/>
  <c r="P19" i="6" s="1"/>
  <c r="P59" i="19"/>
  <c r="N19" i="6"/>
  <c r="N59" i="19"/>
  <c r="L19" i="6"/>
  <c r="L59" i="19"/>
  <c r="J19" i="6" s="1"/>
  <c r="J59" i="19"/>
  <c r="H19" i="6" s="1"/>
  <c r="H59" i="19"/>
  <c r="F19" i="6"/>
  <c r="F59" i="19"/>
  <c r="D19" i="6"/>
  <c r="M18" i="6"/>
  <c r="U12" i="15"/>
  <c r="W12" i="15" s="1"/>
  <c r="U12" i="16"/>
  <c r="U16" i="16"/>
  <c r="T8" i="16"/>
  <c r="V8" i="16" s="1"/>
  <c r="W8" i="16" s="1"/>
  <c r="T14" i="16"/>
  <c r="V14" i="16" s="1"/>
  <c r="U10" i="17"/>
  <c r="U26" i="17"/>
  <c r="W26" i="17" s="1"/>
  <c r="U34" i="17"/>
  <c r="T12" i="17"/>
  <c r="V12" i="17" s="1"/>
  <c r="W12" i="17" s="1"/>
  <c r="I15" i="6"/>
  <c r="U35" i="18"/>
  <c r="K40" i="14"/>
  <c r="I14" i="6" s="1"/>
  <c r="U20" i="14"/>
  <c r="U32" i="14"/>
  <c r="T16" i="13"/>
  <c r="V16" i="13" s="1"/>
  <c r="V24" i="13"/>
  <c r="W24" i="13" s="1"/>
  <c r="T28" i="13"/>
  <c r="V28" i="13" s="1"/>
  <c r="Q40" i="12"/>
  <c r="O12" i="6" s="1"/>
  <c r="U29" i="12"/>
  <c r="U33" i="12"/>
  <c r="T15" i="12"/>
  <c r="V15" i="12" s="1"/>
  <c r="U16" i="12"/>
  <c r="T33" i="12"/>
  <c r="V33" i="12" s="1"/>
  <c r="T28" i="11"/>
  <c r="V28" i="11" s="1"/>
  <c r="T42" i="11"/>
  <c r="V42" i="11" s="1"/>
  <c r="W42" i="11" s="1"/>
  <c r="T10" i="11"/>
  <c r="V10" i="11"/>
  <c r="U21" i="10"/>
  <c r="W21" i="10" s="1"/>
  <c r="U12" i="7"/>
  <c r="P11" i="21"/>
  <c r="N21" i="6" s="1"/>
  <c r="R19" i="20"/>
  <c r="P20" i="6" s="1"/>
  <c r="N17" i="15"/>
  <c r="L18" i="6"/>
  <c r="N39" i="18"/>
  <c r="L15" i="6"/>
  <c r="L45" i="11"/>
  <c r="J11" i="6" s="1"/>
  <c r="L16" i="8"/>
  <c r="J8" i="6" s="1"/>
  <c r="J37" i="13"/>
  <c r="H13" i="6" s="1"/>
  <c r="F39" i="18"/>
  <c r="D15" i="6"/>
  <c r="F37" i="13"/>
  <c r="D13" i="6" s="1"/>
  <c r="D16" i="8"/>
  <c r="B8" i="6" s="1"/>
  <c r="R28" i="22"/>
  <c r="P22" i="6"/>
  <c r="N19" i="20"/>
  <c r="L20" i="6"/>
  <c r="N11" i="21"/>
  <c r="L21" i="6" s="1"/>
  <c r="D11" i="21"/>
  <c r="B21" i="6"/>
  <c r="J40" i="12"/>
  <c r="H12" i="6"/>
  <c r="N16" i="8"/>
  <c r="L8" i="6" s="1"/>
  <c r="H17" i="16"/>
  <c r="F17" i="6" s="1"/>
  <c r="J17" i="16"/>
  <c r="H17" i="6"/>
  <c r="P17" i="16"/>
  <c r="N17" i="6"/>
  <c r="R39" i="18"/>
  <c r="P15" i="6"/>
  <c r="R40" i="14"/>
  <c r="P14" i="6" s="1"/>
  <c r="N37" i="13"/>
  <c r="L13" i="6"/>
  <c r="N10" i="6"/>
  <c r="L16" i="9"/>
  <c r="J9" i="6"/>
  <c r="P16" i="9"/>
  <c r="N9" i="6"/>
  <c r="D17" i="15"/>
  <c r="B18" i="6" s="1"/>
  <c r="P37" i="17"/>
  <c r="N16" i="6" s="1"/>
  <c r="N37" i="17"/>
  <c r="L16" i="6"/>
  <c r="L37" i="17"/>
  <c r="J16" i="6" s="1"/>
  <c r="R37" i="17"/>
  <c r="P16" i="6" s="1"/>
  <c r="L7" i="6"/>
  <c r="H7" i="6"/>
  <c r="N7" i="6"/>
  <c r="O21" i="6"/>
  <c r="S11" i="21"/>
  <c r="Q21" i="6"/>
  <c r="R17" i="15"/>
  <c r="P18" i="6" s="1"/>
  <c r="R17" i="16"/>
  <c r="P17" i="6" s="1"/>
  <c r="R40" i="12"/>
  <c r="P12" i="6"/>
  <c r="R16" i="9"/>
  <c r="P9" i="6" s="1"/>
  <c r="P16" i="8"/>
  <c r="N8" i="6" s="1"/>
  <c r="J28" i="22"/>
  <c r="H22" i="6" s="1"/>
  <c r="L28" i="22"/>
  <c r="J22" i="6"/>
  <c r="N28" i="22"/>
  <c r="L22" i="6" s="1"/>
  <c r="N17" i="16"/>
  <c r="L17" i="6" s="1"/>
  <c r="L17" i="16"/>
  <c r="J17" i="6" s="1"/>
  <c r="L40" i="12"/>
  <c r="J12" i="6"/>
  <c r="N45" i="11"/>
  <c r="L11" i="6" s="1"/>
  <c r="N22" i="10"/>
  <c r="L10" i="6" s="1"/>
  <c r="J7" i="6"/>
  <c r="D28" i="22"/>
  <c r="B22" i="6"/>
  <c r="F45" i="11"/>
  <c r="D11" i="6"/>
  <c r="F17" i="16"/>
  <c r="D17" i="6" s="1"/>
  <c r="D45" i="11"/>
  <c r="B11" i="6"/>
  <c r="D7" i="6"/>
  <c r="F19" i="20"/>
  <c r="D20" i="6"/>
  <c r="F28" i="22"/>
  <c r="D22" i="6"/>
  <c r="F16" i="8"/>
  <c r="D8" i="6" s="1"/>
  <c r="D39" i="18"/>
  <c r="B15" i="6" s="1"/>
  <c r="D19" i="20"/>
  <c r="B20" i="6"/>
  <c r="R16" i="8"/>
  <c r="P8" i="6" s="1"/>
  <c r="D17" i="16"/>
  <c r="B17" i="6" s="1"/>
  <c r="F11" i="21"/>
  <c r="D21" i="6" s="1"/>
  <c r="D59" i="19"/>
  <c r="B19" i="6"/>
  <c r="D16" i="9"/>
  <c r="B9" i="6" s="1"/>
  <c r="J16" i="8"/>
  <c r="H8" i="6" s="1"/>
  <c r="H23" i="6" s="1"/>
  <c r="L37" i="13"/>
  <c r="J13" i="6" s="1"/>
  <c r="F22" i="10"/>
  <c r="D10" i="6"/>
  <c r="F37" i="17"/>
  <c r="D16" i="6" s="1"/>
  <c r="D14" i="7"/>
  <c r="B7" i="6" s="1"/>
  <c r="N16" i="9"/>
  <c r="L9" i="6" s="1"/>
  <c r="D40" i="14"/>
  <c r="B14" i="6"/>
  <c r="D40" i="12"/>
  <c r="B12" i="6"/>
  <c r="R45" i="11"/>
  <c r="P11" i="6" s="1"/>
  <c r="P19" i="20"/>
  <c r="N20" i="6" s="1"/>
  <c r="F17" i="15"/>
  <c r="D18" i="6"/>
  <c r="D37" i="13"/>
  <c r="B13" i="6" s="1"/>
  <c r="F40" i="14"/>
  <c r="D14" i="6" s="1"/>
  <c r="J45" i="11"/>
  <c r="H11" i="6" s="1"/>
  <c r="H37" i="13"/>
  <c r="F13" i="6"/>
  <c r="J40" i="14"/>
  <c r="H14" i="6" s="1"/>
  <c r="D22" i="10"/>
  <c r="B10" i="6" s="1"/>
  <c r="J37" i="17"/>
  <c r="H16" i="6" s="1"/>
  <c r="F40" i="12"/>
  <c r="D12" i="6"/>
  <c r="L22" i="10"/>
  <c r="J10" i="6" s="1"/>
  <c r="D37" i="17"/>
  <c r="B16" i="6" s="1"/>
  <c r="H40" i="14"/>
  <c r="F14" i="6" s="1"/>
  <c r="F16" i="9"/>
  <c r="D9" i="6"/>
  <c r="H40" i="12"/>
  <c r="F12" i="6"/>
  <c r="H11" i="21"/>
  <c r="F21" i="6" s="1"/>
  <c r="L39" i="18"/>
  <c r="J15" i="6" s="1"/>
  <c r="H39" i="18"/>
  <c r="F15" i="6"/>
  <c r="H37" i="17"/>
  <c r="F16" i="6" s="1"/>
  <c r="H45" i="11"/>
  <c r="F11" i="6" s="1"/>
  <c r="L40" i="14"/>
  <c r="J14" i="6" s="1"/>
  <c r="J16" i="9"/>
  <c r="H9" i="6"/>
  <c r="H22" i="10"/>
  <c r="F10" i="6" s="1"/>
  <c r="H17" i="15"/>
  <c r="F18" i="6" s="1"/>
  <c r="H16" i="8"/>
  <c r="F8" i="6" s="1"/>
  <c r="J39" i="18"/>
  <c r="H15" i="6"/>
  <c r="L19" i="20"/>
  <c r="J20" i="6" s="1"/>
  <c r="J22" i="10"/>
  <c r="H10" i="6" s="1"/>
  <c r="H16" i="9"/>
  <c r="F9" i="6"/>
  <c r="N40" i="14"/>
  <c r="L14" i="6"/>
  <c r="J17" i="15"/>
  <c r="H18" i="6" s="1"/>
  <c r="J19" i="20"/>
  <c r="H20" i="6"/>
  <c r="L11" i="21"/>
  <c r="J21" i="6"/>
  <c r="T8" i="21"/>
  <c r="V8" i="21" s="1"/>
  <c r="W8" i="21" s="1"/>
  <c r="R37" i="13"/>
  <c r="P13" i="6" s="1"/>
  <c r="H28" i="22"/>
  <c r="F22" i="6"/>
  <c r="P45" i="11"/>
  <c r="N11" i="6"/>
  <c r="L17" i="15"/>
  <c r="J18" i="6" s="1"/>
  <c r="H19" i="20"/>
  <c r="F20" i="6" s="1"/>
  <c r="P40" i="12"/>
  <c r="N12" i="6"/>
  <c r="P39" i="18"/>
  <c r="N15" i="6"/>
  <c r="R22" i="10"/>
  <c r="P10" i="6"/>
  <c r="P40" i="14"/>
  <c r="N14" i="6" s="1"/>
  <c r="J11" i="21"/>
  <c r="H21" i="6"/>
  <c r="P37" i="13"/>
  <c r="N13" i="6"/>
  <c r="R11" i="21"/>
  <c r="P21" i="6" s="1"/>
  <c r="P28" i="22"/>
  <c r="N22" i="6" s="1"/>
  <c r="K17" i="16"/>
  <c r="I17" i="6"/>
  <c r="U22" i="19"/>
  <c r="U14" i="16"/>
  <c r="V37" i="19"/>
  <c r="T13" i="10"/>
  <c r="V13" i="10"/>
  <c r="G16" i="8"/>
  <c r="U7" i="10"/>
  <c r="K16" i="8"/>
  <c r="I8" i="6" s="1"/>
  <c r="U26" i="13"/>
  <c r="T26" i="13"/>
  <c r="V26" i="13" s="1"/>
  <c r="U8" i="16"/>
  <c r="G14" i="7"/>
  <c r="E7" i="6"/>
  <c r="T18" i="20"/>
  <c r="V18" i="20" s="1"/>
  <c r="W18" i="20" s="1"/>
  <c r="T18" i="11"/>
  <c r="V18" i="11" s="1"/>
  <c r="U27" i="12"/>
  <c r="T12" i="22"/>
  <c r="V12" i="22" s="1"/>
  <c r="W12" i="22" s="1"/>
  <c r="U21" i="19"/>
  <c r="U8" i="21"/>
  <c r="T21" i="22"/>
  <c r="V21" i="22" s="1"/>
  <c r="V15" i="8"/>
  <c r="U13" i="7"/>
  <c r="U7" i="7"/>
  <c r="U9" i="7"/>
  <c r="U10" i="22"/>
  <c r="U26" i="22"/>
  <c r="U17" i="22"/>
  <c r="O11" i="21"/>
  <c r="M21" i="6"/>
  <c r="T9" i="21"/>
  <c r="V9" i="21"/>
  <c r="U12" i="20"/>
  <c r="T14" i="20"/>
  <c r="V14" i="20"/>
  <c r="W14" i="20"/>
  <c r="T33" i="19"/>
  <c r="V33" i="19"/>
  <c r="W33" i="19" s="1"/>
  <c r="T29" i="19"/>
  <c r="V29" i="19"/>
  <c r="T21" i="19"/>
  <c r="V21" i="19"/>
  <c r="T13" i="19"/>
  <c r="V13" i="19" s="1"/>
  <c r="W13" i="19" s="1"/>
  <c r="U54" i="19"/>
  <c r="M59" i="19"/>
  <c r="K19" i="6" s="1"/>
  <c r="T42" i="19"/>
  <c r="V42" i="19"/>
  <c r="W42" i="19" s="1"/>
  <c r="U10" i="15"/>
  <c r="U16" i="15"/>
  <c r="S17" i="16"/>
  <c r="Q17" i="6"/>
  <c r="T26" i="17"/>
  <c r="V26" i="17" s="1"/>
  <c r="U12" i="17"/>
  <c r="U8" i="17"/>
  <c r="U17" i="18"/>
  <c r="U15" i="18"/>
  <c r="U37" i="18"/>
  <c r="U25" i="18"/>
  <c r="T25" i="14"/>
  <c r="V25" i="14"/>
  <c r="T7" i="14"/>
  <c r="V7" i="14" s="1"/>
  <c r="T36" i="13"/>
  <c r="V36" i="13"/>
  <c r="W36" i="13" s="1"/>
  <c r="U20" i="13"/>
  <c r="U16" i="13"/>
  <c r="U12" i="13"/>
  <c r="T29" i="12"/>
  <c r="V29" i="12"/>
  <c r="U37" i="12"/>
  <c r="U17" i="12"/>
  <c r="T7" i="12"/>
  <c r="V7" i="12" s="1"/>
  <c r="G45" i="11"/>
  <c r="E11" i="6"/>
  <c r="U32" i="11"/>
  <c r="U35" i="11"/>
  <c r="U31" i="11"/>
  <c r="U40" i="11"/>
  <c r="U44" i="11"/>
  <c r="U9" i="10"/>
  <c r="U13" i="9"/>
  <c r="T43" i="11"/>
  <c r="V43" i="11" s="1"/>
  <c r="T31" i="11"/>
  <c r="V31" i="11"/>
  <c r="T23" i="11"/>
  <c r="V23" i="11" s="1"/>
  <c r="T33" i="11"/>
  <c r="V33" i="11" s="1"/>
  <c r="K22" i="10"/>
  <c r="I10" i="6" s="1"/>
  <c r="T19" i="10"/>
  <c r="V19" i="10" s="1"/>
  <c r="T18" i="10"/>
  <c r="V18" i="10" s="1"/>
  <c r="T10" i="10"/>
  <c r="V10" i="10" s="1"/>
  <c r="U12" i="9"/>
  <c r="T8" i="8"/>
  <c r="V8" i="8" s="1"/>
  <c r="T31" i="13"/>
  <c r="V31" i="13" s="1"/>
  <c r="U11" i="13"/>
  <c r="T36" i="12"/>
  <c r="V36" i="12"/>
  <c r="T10" i="12"/>
  <c r="V10" i="12"/>
  <c r="W10" i="12" s="1"/>
  <c r="T34" i="12"/>
  <c r="V34" i="12"/>
  <c r="T10" i="19"/>
  <c r="V10" i="19"/>
  <c r="U27" i="22"/>
  <c r="T10" i="22"/>
  <c r="V10" i="22" s="1"/>
  <c r="T15" i="22"/>
  <c r="V15" i="22"/>
  <c r="T23" i="22"/>
  <c r="V23" i="22" s="1"/>
  <c r="T19" i="22"/>
  <c r="V19" i="22"/>
  <c r="W10" i="21"/>
  <c r="T47" i="19"/>
  <c r="V47" i="19" s="1"/>
  <c r="T11" i="12"/>
  <c r="V11" i="12" s="1"/>
  <c r="W11" i="12" s="1"/>
  <c r="U24" i="19"/>
  <c r="T15" i="19"/>
  <c r="V15" i="19"/>
  <c r="T7" i="15"/>
  <c r="V7" i="15" s="1"/>
  <c r="I17" i="16"/>
  <c r="T31" i="17"/>
  <c r="V31" i="17" s="1"/>
  <c r="T27" i="17"/>
  <c r="V27" i="17"/>
  <c r="W27" i="17" s="1"/>
  <c r="G39" i="18"/>
  <c r="E15" i="6" s="1"/>
  <c r="T20" i="14"/>
  <c r="V20" i="14"/>
  <c r="T24" i="14"/>
  <c r="V24" i="14"/>
  <c r="W24" i="14" s="1"/>
  <c r="T8" i="14"/>
  <c r="V8" i="14"/>
  <c r="T10" i="14"/>
  <c r="V10" i="14" s="1"/>
  <c r="W10" i="14" s="1"/>
  <c r="T12" i="14"/>
  <c r="V12" i="14"/>
  <c r="T14" i="14"/>
  <c r="V14" i="14"/>
  <c r="W14" i="14" s="1"/>
  <c r="T16" i="14"/>
  <c r="V16" i="14"/>
  <c r="T18" i="14"/>
  <c r="V18" i="14" s="1"/>
  <c r="W18" i="14" s="1"/>
  <c r="V28" i="14"/>
  <c r="W28" i="14" s="1"/>
  <c r="T36" i="14"/>
  <c r="V36" i="14" s="1"/>
  <c r="T26" i="14"/>
  <c r="V26" i="14"/>
  <c r="T22" i="14"/>
  <c r="V22" i="14"/>
  <c r="T8" i="7"/>
  <c r="V8" i="7"/>
  <c r="T44" i="19"/>
  <c r="V44" i="19" s="1"/>
  <c r="T40" i="19"/>
  <c r="V40" i="19"/>
  <c r="T36" i="19"/>
  <c r="V36" i="19" s="1"/>
  <c r="T58" i="19"/>
  <c r="V58" i="19"/>
  <c r="W58" i="19" s="1"/>
  <c r="T50" i="19"/>
  <c r="V50" i="19" s="1"/>
  <c r="W50" i="19" s="1"/>
  <c r="T28" i="19"/>
  <c r="V28" i="19"/>
  <c r="U7" i="15"/>
  <c r="W10" i="16"/>
  <c r="T13" i="16"/>
  <c r="V13" i="16" s="1"/>
  <c r="T9" i="16"/>
  <c r="V9" i="16" s="1"/>
  <c r="U35" i="17"/>
  <c r="T35" i="17"/>
  <c r="V35" i="17"/>
  <c r="T20" i="17"/>
  <c r="V20" i="17" s="1"/>
  <c r="T22" i="17"/>
  <c r="V22" i="17" s="1"/>
  <c r="T36" i="17"/>
  <c r="V36" i="17"/>
  <c r="T32" i="17"/>
  <c r="V32" i="17" s="1"/>
  <c r="T24" i="17"/>
  <c r="V24" i="17"/>
  <c r="W24" i="17" s="1"/>
  <c r="T11" i="17"/>
  <c r="V11" i="17" s="1"/>
  <c r="U9" i="20"/>
  <c r="O20" i="6"/>
  <c r="T13" i="20"/>
  <c r="V13" i="20" s="1"/>
  <c r="T10" i="18"/>
  <c r="V10" i="18" s="1"/>
  <c r="V12" i="18"/>
  <c r="T14" i="18"/>
  <c r="V14" i="18"/>
  <c r="T16" i="18"/>
  <c r="V16" i="18" s="1"/>
  <c r="W16" i="18" s="1"/>
  <c r="T20" i="18"/>
  <c r="V20" i="18" s="1"/>
  <c r="W20" i="18" s="1"/>
  <c r="T22" i="18"/>
  <c r="V22" i="18" s="1"/>
  <c r="T24" i="18"/>
  <c r="V24" i="18" s="1"/>
  <c r="W24" i="18" s="1"/>
  <c r="T26" i="18"/>
  <c r="V26" i="18"/>
  <c r="W26" i="18" s="1"/>
  <c r="T28" i="18"/>
  <c r="V28" i="18"/>
  <c r="T30" i="18"/>
  <c r="V30" i="18"/>
  <c r="T32" i="18"/>
  <c r="V32" i="18" s="1"/>
  <c r="W32" i="18" s="1"/>
  <c r="T34" i="18"/>
  <c r="V34" i="18" s="1"/>
  <c r="W34" i="18" s="1"/>
  <c r="T36" i="18"/>
  <c r="V36" i="18" s="1"/>
  <c r="W36" i="18" s="1"/>
  <c r="T38" i="18"/>
  <c r="V38" i="18" s="1"/>
  <c r="V8" i="18"/>
  <c r="W8" i="18" s="1"/>
  <c r="U21" i="14"/>
  <c r="U37" i="14"/>
  <c r="U13" i="14"/>
  <c r="U35" i="14"/>
  <c r="U8" i="14"/>
  <c r="U16" i="14"/>
  <c r="U9" i="22"/>
  <c r="T17" i="22"/>
  <c r="V17" i="22"/>
  <c r="W17" i="22" s="1"/>
  <c r="T13" i="22"/>
  <c r="V13" i="22" s="1"/>
  <c r="W32" i="13"/>
  <c r="T7" i="13"/>
  <c r="T33" i="13"/>
  <c r="V33" i="13" s="1"/>
  <c r="W33" i="13" s="1"/>
  <c r="T25" i="13"/>
  <c r="V25" i="13" s="1"/>
  <c r="W25" i="13" s="1"/>
  <c r="V21" i="13"/>
  <c r="W21" i="13" s="1"/>
  <c r="V17" i="13"/>
  <c r="T9" i="13"/>
  <c r="V9" i="13" s="1"/>
  <c r="U12" i="12"/>
  <c r="U20" i="12"/>
  <c r="U32" i="12"/>
  <c r="T31" i="12"/>
  <c r="V31" i="12"/>
  <c r="W31" i="12" s="1"/>
  <c r="W10" i="11"/>
  <c r="U30" i="11"/>
  <c r="U38" i="11"/>
  <c r="W38" i="11" s="1"/>
  <c r="U42" i="11"/>
  <c r="U34" i="11"/>
  <c r="U22" i="11"/>
  <c r="U18" i="11"/>
  <c r="W18" i="11" s="1"/>
  <c r="T16" i="11"/>
  <c r="V16" i="11" s="1"/>
  <c r="W16" i="11" s="1"/>
  <c r="T12" i="11"/>
  <c r="V12" i="11" s="1"/>
  <c r="W12" i="11" s="1"/>
  <c r="T8" i="11"/>
  <c r="V8" i="11" s="1"/>
  <c r="T13" i="11"/>
  <c r="V13" i="11"/>
  <c r="T8" i="10"/>
  <c r="V8" i="10"/>
  <c r="U9" i="8"/>
  <c r="W9" i="8" s="1"/>
  <c r="U13" i="8"/>
  <c r="T11" i="8"/>
  <c r="V11" i="8"/>
  <c r="W11" i="8" s="1"/>
  <c r="T12" i="7"/>
  <c r="V12" i="7" s="1"/>
  <c r="T11" i="7"/>
  <c r="V11" i="7"/>
  <c r="U7" i="19"/>
  <c r="U31" i="19"/>
  <c r="W31" i="19" s="1"/>
  <c r="U23" i="19"/>
  <c r="U15" i="19"/>
  <c r="U35" i="19"/>
  <c r="U14" i="17"/>
  <c r="T16" i="17"/>
  <c r="V16" i="17"/>
  <c r="T8" i="17"/>
  <c r="V8" i="17"/>
  <c r="W8" i="17" s="1"/>
  <c r="T30" i="17"/>
  <c r="V30" i="17" s="1"/>
  <c r="W30" i="17" s="1"/>
  <c r="U29" i="18"/>
  <c r="U19" i="18"/>
  <c r="U11" i="18"/>
  <c r="M39" i="18"/>
  <c r="K15" i="6" s="1"/>
  <c r="U36" i="14"/>
  <c r="W36" i="14" s="1"/>
  <c r="U14" i="14"/>
  <c r="U18" i="14"/>
  <c r="W25" i="14"/>
  <c r="U17" i="14"/>
  <c r="U23" i="22"/>
  <c r="U19" i="22"/>
  <c r="U15" i="22"/>
  <c r="U24" i="22"/>
  <c r="W24" i="22"/>
  <c r="U16" i="22"/>
  <c r="W16" i="22" s="1"/>
  <c r="T26" i="22"/>
  <c r="V26" i="22" s="1"/>
  <c r="W26" i="22" s="1"/>
  <c r="T18" i="22"/>
  <c r="V18" i="22" s="1"/>
  <c r="W18" i="22"/>
  <c r="T14" i="22"/>
  <c r="V14" i="22" s="1"/>
  <c r="W14" i="22"/>
  <c r="O40" i="12"/>
  <c r="M12" i="6" s="1"/>
  <c r="W29" i="12"/>
  <c r="U34" i="12"/>
  <c r="U38" i="12"/>
  <c r="W38" i="12"/>
  <c r="U8" i="12"/>
  <c r="U30" i="12"/>
  <c r="U26" i="12"/>
  <c r="U22" i="12"/>
  <c r="U9" i="12"/>
  <c r="U11" i="12"/>
  <c r="U23" i="12"/>
  <c r="T12" i="12"/>
  <c r="V12" i="12" s="1"/>
  <c r="T14" i="12"/>
  <c r="V14" i="12" s="1"/>
  <c r="W14" i="12" s="1"/>
  <c r="T18" i="12"/>
  <c r="V18" i="12" s="1"/>
  <c r="T20" i="12"/>
  <c r="V20" i="12"/>
  <c r="W20" i="12" s="1"/>
  <c r="V22" i="12"/>
  <c r="T24" i="12"/>
  <c r="V24" i="12"/>
  <c r="T28" i="12"/>
  <c r="V28" i="12" s="1"/>
  <c r="U41" i="11"/>
  <c r="U37" i="11"/>
  <c r="U33" i="11"/>
  <c r="W33" i="11" s="1"/>
  <c r="U29" i="11"/>
  <c r="U21" i="11"/>
  <c r="U17" i="11"/>
  <c r="U13" i="11"/>
  <c r="U9" i="11"/>
  <c r="W43" i="11"/>
  <c r="W20" i="11"/>
  <c r="U15" i="10"/>
  <c r="W15" i="10" s="1"/>
  <c r="T16" i="10"/>
  <c r="V16" i="10" s="1"/>
  <c r="V20" i="10"/>
  <c r="W12" i="10"/>
  <c r="U14" i="9"/>
  <c r="O16" i="8"/>
  <c r="K9" i="6"/>
  <c r="K8" i="6"/>
  <c r="T13" i="8"/>
  <c r="V13" i="8" s="1"/>
  <c r="W13" i="8" s="1"/>
  <c r="T9" i="8"/>
  <c r="V9" i="8" s="1"/>
  <c r="U10" i="7"/>
  <c r="W13" i="7"/>
  <c r="U7" i="21"/>
  <c r="T11" i="21"/>
  <c r="R21" i="6"/>
  <c r="V7" i="21"/>
  <c r="E11" i="21"/>
  <c r="C21" i="6"/>
  <c r="K59" i="19"/>
  <c r="I19" i="6"/>
  <c r="U45" i="19"/>
  <c r="W45" i="19" s="1"/>
  <c r="U41" i="19"/>
  <c r="W34" i="19"/>
  <c r="U52" i="19"/>
  <c r="W23" i="19"/>
  <c r="U27" i="19"/>
  <c r="W26" i="19"/>
  <c r="T11" i="19"/>
  <c r="V11" i="19" s="1"/>
  <c r="W24" i="19"/>
  <c r="T39" i="19"/>
  <c r="V39" i="19" s="1"/>
  <c r="W39" i="19" s="1"/>
  <c r="W48" i="19"/>
  <c r="W12" i="19"/>
  <c r="W9" i="15"/>
  <c r="W19" i="17"/>
  <c r="K37" i="17"/>
  <c r="I16" i="6" s="1"/>
  <c r="U31" i="17"/>
  <c r="W29" i="17"/>
  <c r="U18" i="17"/>
  <c r="W18" i="17" s="1"/>
  <c r="W22" i="17"/>
  <c r="W14" i="17"/>
  <c r="T25" i="17"/>
  <c r="V25" i="17"/>
  <c r="W25" i="17" s="1"/>
  <c r="T13" i="17"/>
  <c r="V13" i="17" s="1"/>
  <c r="W13" i="17" s="1"/>
  <c r="T9" i="17"/>
  <c r="V9" i="17" s="1"/>
  <c r="W9" i="17" s="1"/>
  <c r="U15" i="20"/>
  <c r="T11" i="20"/>
  <c r="V11" i="20"/>
  <c r="W11" i="20" s="1"/>
  <c r="U32" i="18"/>
  <c r="U28" i="18"/>
  <c r="U22" i="18"/>
  <c r="W22" i="18"/>
  <c r="U18" i="18"/>
  <c r="W18" i="18"/>
  <c r="T7" i="18"/>
  <c r="V7" i="18" s="1"/>
  <c r="T35" i="18"/>
  <c r="V35" i="18"/>
  <c r="W35" i="18"/>
  <c r="T31" i="18"/>
  <c r="V31" i="18"/>
  <c r="T23" i="18"/>
  <c r="V23" i="18" s="1"/>
  <c r="T19" i="18"/>
  <c r="V19" i="18"/>
  <c r="T15" i="18"/>
  <c r="V15" i="18" s="1"/>
  <c r="T11" i="18"/>
  <c r="V11" i="18" s="1"/>
  <c r="W11" i="18" s="1"/>
  <c r="T33" i="18"/>
  <c r="V33" i="18" s="1"/>
  <c r="T29" i="18"/>
  <c r="V29" i="18" s="1"/>
  <c r="W29" i="18" s="1"/>
  <c r="T25" i="18"/>
  <c r="V25" i="18" s="1"/>
  <c r="W25" i="18" s="1"/>
  <c r="T17" i="18"/>
  <c r="V17" i="18" s="1"/>
  <c r="W17" i="18" s="1"/>
  <c r="T13" i="18"/>
  <c r="V13" i="18" s="1"/>
  <c r="T9" i="18"/>
  <c r="V9" i="18" s="1"/>
  <c r="W34" i="14"/>
  <c r="W8" i="14"/>
  <c r="W30" i="14"/>
  <c r="U39" i="14"/>
  <c r="U28" i="14"/>
  <c r="W26" i="14"/>
  <c r="W20" i="14"/>
  <c r="U19" i="14"/>
  <c r="U15" i="14"/>
  <c r="T21" i="14"/>
  <c r="V21" i="14" s="1"/>
  <c r="W21" i="14" s="1"/>
  <c r="T13" i="14"/>
  <c r="V13" i="14" s="1"/>
  <c r="W13" i="14" s="1"/>
  <c r="U7" i="22"/>
  <c r="W8" i="22"/>
  <c r="W21" i="22"/>
  <c r="T22" i="22"/>
  <c r="V22" i="22" s="1"/>
  <c r="W22" i="22" s="1"/>
  <c r="U25" i="13"/>
  <c r="U9" i="13"/>
  <c r="W9" i="13" s="1"/>
  <c r="U7" i="13"/>
  <c r="W29" i="13"/>
  <c r="W26" i="13"/>
  <c r="U19" i="13"/>
  <c r="U15" i="13"/>
  <c r="W20" i="13"/>
  <c r="U24" i="12"/>
  <c r="U19" i="12"/>
  <c r="W19" i="12" s="1"/>
  <c r="U15" i="12"/>
  <c r="W15" i="12" s="1"/>
  <c r="U18" i="12"/>
  <c r="W18" i="12" s="1"/>
  <c r="U14" i="12"/>
  <c r="T37" i="12"/>
  <c r="V37" i="12" s="1"/>
  <c r="T23" i="12"/>
  <c r="V23" i="12" s="1"/>
  <c r="W23" i="12" s="1"/>
  <c r="T16" i="12"/>
  <c r="V16" i="12" s="1"/>
  <c r="W16" i="12" s="1"/>
  <c r="T26" i="12"/>
  <c r="V26" i="12" s="1"/>
  <c r="W26" i="12" s="1"/>
  <c r="T32" i="12"/>
  <c r="V32" i="12"/>
  <c r="W32" i="12" s="1"/>
  <c r="V21" i="12"/>
  <c r="W21" i="12" s="1"/>
  <c r="K45" i="11"/>
  <c r="I11" i="6" s="1"/>
  <c r="W31" i="11"/>
  <c r="W23" i="11"/>
  <c r="T41" i="11"/>
  <c r="V41" i="11" s="1"/>
  <c r="W41" i="11" s="1"/>
  <c r="T37" i="11"/>
  <c r="V37" i="11" s="1"/>
  <c r="W37" i="11" s="1"/>
  <c r="T29" i="11"/>
  <c r="V29" i="11"/>
  <c r="W29" i="11" s="1"/>
  <c r="T25" i="11"/>
  <c r="V25" i="11"/>
  <c r="W25" i="11" s="1"/>
  <c r="T21" i="11"/>
  <c r="V21" i="11"/>
  <c r="W21" i="11" s="1"/>
  <c r="T17" i="11"/>
  <c r="V17" i="11"/>
  <c r="W17" i="11" s="1"/>
  <c r="T9" i="11"/>
  <c r="V9" i="11"/>
  <c r="W19" i="10"/>
  <c r="U20" i="10"/>
  <c r="W20" i="10" s="1"/>
  <c r="W13" i="10"/>
  <c r="T7" i="10"/>
  <c r="V7" i="10"/>
  <c r="W10" i="10"/>
  <c r="W12" i="9"/>
  <c r="T9" i="9"/>
  <c r="V9" i="9" s="1"/>
  <c r="I9" i="6"/>
  <c r="U15" i="8"/>
  <c r="U8" i="8"/>
  <c r="G8" i="6"/>
  <c r="G9" i="6"/>
  <c r="T7" i="8"/>
  <c r="V7" i="8" s="1"/>
  <c r="I14" i="7"/>
  <c r="G7" i="6"/>
  <c r="U11" i="7"/>
  <c r="W40" i="19"/>
  <c r="W32" i="19"/>
  <c r="W47" i="19"/>
  <c r="W16" i="19"/>
  <c r="W57" i="19"/>
  <c r="W25" i="19"/>
  <c r="W43" i="19"/>
  <c r="W17" i="19"/>
  <c r="W44" i="19"/>
  <c r="W36" i="19"/>
  <c r="W10" i="19"/>
  <c r="W19" i="19"/>
  <c r="W11" i="19"/>
  <c r="W52" i="19"/>
  <c r="W46" i="19"/>
  <c r="W38" i="19"/>
  <c r="W28" i="19"/>
  <c r="W21" i="19"/>
  <c r="W37" i="19"/>
  <c r="W53" i="19"/>
  <c r="W18" i="19"/>
  <c r="W55" i="19"/>
  <c r="W7" i="19"/>
  <c r="G17" i="15"/>
  <c r="E18" i="6"/>
  <c r="W11" i="15"/>
  <c r="W10" i="15"/>
  <c r="W7" i="15"/>
  <c r="W9" i="16"/>
  <c r="W16" i="16"/>
  <c r="W12" i="16"/>
  <c r="W14" i="16"/>
  <c r="T7" i="16"/>
  <c r="W17" i="17"/>
  <c r="U9" i="17"/>
  <c r="W15" i="17"/>
  <c r="W11" i="17"/>
  <c r="W23" i="17"/>
  <c r="T7" i="17"/>
  <c r="W9" i="20"/>
  <c r="W13" i="20"/>
  <c r="W17" i="20"/>
  <c r="W16" i="20"/>
  <c r="W12" i="20"/>
  <c r="V7" i="20"/>
  <c r="W38" i="18"/>
  <c r="W33" i="18"/>
  <c r="W21" i="18"/>
  <c r="W12" i="18"/>
  <c r="W19" i="18"/>
  <c r="W15" i="18"/>
  <c r="E39" i="18"/>
  <c r="C15" i="6"/>
  <c r="W22" i="14"/>
  <c r="W32" i="14"/>
  <c r="W12" i="14"/>
  <c r="U9" i="14"/>
  <c r="W9" i="14" s="1"/>
  <c r="W16" i="14"/>
  <c r="W35" i="14"/>
  <c r="W27" i="14"/>
  <c r="W23" i="14"/>
  <c r="W11" i="14"/>
  <c r="W19" i="22"/>
  <c r="W10" i="22"/>
  <c r="W13" i="22"/>
  <c r="W23" i="22"/>
  <c r="W25" i="22"/>
  <c r="W27" i="22"/>
  <c r="E28" i="22"/>
  <c r="C22" i="6" s="1"/>
  <c r="W17" i="13"/>
  <c r="W28" i="13"/>
  <c r="W27" i="13"/>
  <c r="W23" i="13"/>
  <c r="W19" i="13"/>
  <c r="W15" i="13"/>
  <c r="W11" i="13"/>
  <c r="W16" i="13"/>
  <c r="V7" i="13"/>
  <c r="W12" i="12"/>
  <c r="U7" i="12"/>
  <c r="W35" i="12"/>
  <c r="W22" i="12"/>
  <c r="W39" i="12"/>
  <c r="W37" i="12"/>
  <c r="W24" i="12"/>
  <c r="W34" i="12"/>
  <c r="W30" i="12"/>
  <c r="W17" i="12"/>
  <c r="W33" i="12"/>
  <c r="W27" i="12"/>
  <c r="T8" i="12"/>
  <c r="V8" i="12" s="1"/>
  <c r="W13" i="11"/>
  <c r="W36" i="11"/>
  <c r="W28" i="11"/>
  <c r="W30" i="11"/>
  <c r="W39" i="11"/>
  <c r="W40" i="11"/>
  <c r="W26" i="11"/>
  <c r="T7" i="11"/>
  <c r="V7" i="11" s="1"/>
  <c r="W18" i="10"/>
  <c r="U17" i="10"/>
  <c r="G16" i="9"/>
  <c r="W10" i="9"/>
  <c r="W8" i="9"/>
  <c r="W14" i="9"/>
  <c r="T7" i="9"/>
  <c r="W10" i="8"/>
  <c r="W8" i="8"/>
  <c r="W14" i="8"/>
  <c r="W12" i="8"/>
  <c r="W15" i="8"/>
  <c r="E16" i="8"/>
  <c r="W10" i="7"/>
  <c r="W12" i="7"/>
  <c r="W11" i="7"/>
  <c r="E14" i="7"/>
  <c r="C7" i="6" s="1"/>
  <c r="T14" i="7"/>
  <c r="R7" i="6"/>
  <c r="W9" i="11"/>
  <c r="M8" i="6"/>
  <c r="M9" i="6"/>
  <c r="T17" i="16"/>
  <c r="R17" i="6"/>
  <c r="V7" i="16"/>
  <c r="V7" i="17"/>
  <c r="W7" i="12"/>
  <c r="W17" i="10"/>
  <c r="W7" i="10"/>
  <c r="V7" i="9"/>
  <c r="C8" i="6"/>
  <c r="C9" i="6"/>
  <c r="V17" i="16"/>
  <c r="T17" i="6"/>
  <c r="W13" i="18"/>
  <c r="J23" i="6"/>
  <c r="V33" i="14"/>
  <c r="M40" i="14"/>
  <c r="K14" i="6" s="1"/>
  <c r="W33" i="14"/>
  <c r="F23" i="6"/>
  <c r="P23" i="6"/>
  <c r="O9" i="6"/>
  <c r="O8" i="6"/>
  <c r="D23" i="6"/>
  <c r="T11" i="10"/>
  <c r="V11" i="10" s="1"/>
  <c r="S28" i="22"/>
  <c r="Q22" i="6" s="1"/>
  <c r="W15" i="22"/>
  <c r="N23" i="6"/>
  <c r="W9" i="9" l="1"/>
  <c r="W7" i="8"/>
  <c r="W16" i="8" s="1"/>
  <c r="U8" i="6" s="1"/>
  <c r="V16" i="8"/>
  <c r="T8" i="6" s="1"/>
  <c r="U28" i="22"/>
  <c r="W8" i="12"/>
  <c r="W7" i="13"/>
  <c r="W16" i="17"/>
  <c r="W31" i="17"/>
  <c r="W29" i="19"/>
  <c r="U14" i="7"/>
  <c r="W7" i="7"/>
  <c r="V14" i="7"/>
  <c r="T7" i="6" s="1"/>
  <c r="W8" i="7"/>
  <c r="W36" i="17"/>
  <c r="T35" i="13"/>
  <c r="V35" i="13" s="1"/>
  <c r="W35" i="13" s="1"/>
  <c r="E37" i="13"/>
  <c r="C13" i="6" s="1"/>
  <c r="W12" i="13"/>
  <c r="Q37" i="13"/>
  <c r="O13" i="6" s="1"/>
  <c r="T13" i="13"/>
  <c r="W41" i="19"/>
  <c r="G19" i="20"/>
  <c r="E20" i="6" s="1"/>
  <c r="U7" i="20"/>
  <c r="V39" i="18"/>
  <c r="T15" i="6" s="1"/>
  <c r="V11" i="21"/>
  <c r="T21" i="6" s="1"/>
  <c r="W7" i="21"/>
  <c r="E8" i="6"/>
  <c r="E9" i="6"/>
  <c r="B23" i="6"/>
  <c r="W15" i="19"/>
  <c r="W37" i="18"/>
  <c r="U13" i="16"/>
  <c r="W13" i="16" s="1"/>
  <c r="G17" i="16"/>
  <c r="E17" i="6" s="1"/>
  <c r="T16" i="8"/>
  <c r="R8" i="6" s="1"/>
  <c r="L23" i="6"/>
  <c r="U16" i="8"/>
  <c r="W13" i="9"/>
  <c r="K16" i="9"/>
  <c r="U7" i="9"/>
  <c r="T9" i="10"/>
  <c r="E22" i="10"/>
  <c r="C10" i="6" s="1"/>
  <c r="C23" i="6" s="1"/>
  <c r="I59" i="19"/>
  <c r="G19" i="6" s="1"/>
  <c r="T54" i="19"/>
  <c r="V54" i="19" s="1"/>
  <c r="W54" i="19" s="1"/>
  <c r="Q59" i="19"/>
  <c r="O19" i="6" s="1"/>
  <c r="T15" i="20"/>
  <c r="V15" i="20" s="1"/>
  <c r="W15" i="20" s="1"/>
  <c r="W28" i="18"/>
  <c r="W35" i="17"/>
  <c r="M40" i="12"/>
  <c r="K12" i="6" s="1"/>
  <c r="T9" i="12"/>
  <c r="W13" i="12"/>
  <c r="W14" i="13"/>
  <c r="W15" i="14"/>
  <c r="S16" i="8"/>
  <c r="O45" i="11"/>
  <c r="M11" i="6" s="1"/>
  <c r="U8" i="11"/>
  <c r="W8" i="11" s="1"/>
  <c r="U28" i="12"/>
  <c r="W28" i="12" s="1"/>
  <c r="I37" i="13"/>
  <c r="G13" i="6" s="1"/>
  <c r="U38" i="14"/>
  <c r="W38" i="14" s="1"/>
  <c r="T15" i="15"/>
  <c r="V15" i="15" s="1"/>
  <c r="W15" i="15" s="1"/>
  <c r="Q17" i="15"/>
  <c r="O18" i="6" s="1"/>
  <c r="O59" i="19"/>
  <c r="M19" i="6" s="1"/>
  <c r="O14" i="7"/>
  <c r="M7" i="6" s="1"/>
  <c r="U8" i="10"/>
  <c r="O22" i="10"/>
  <c r="M10" i="6" s="1"/>
  <c r="E37" i="17"/>
  <c r="C16" i="6" s="1"/>
  <c r="U9" i="21"/>
  <c r="W9" i="21" s="1"/>
  <c r="G11" i="21"/>
  <c r="E21" i="6" s="1"/>
  <c r="U8" i="13"/>
  <c r="U14" i="10"/>
  <c r="W14" i="10" s="1"/>
  <c r="G22" i="10"/>
  <c r="E10" i="6" s="1"/>
  <c r="Q45" i="11"/>
  <c r="O11" i="6" s="1"/>
  <c r="T35" i="11"/>
  <c r="V35" i="11" s="1"/>
  <c r="W35" i="11" s="1"/>
  <c r="U10" i="18"/>
  <c r="W10" i="18" s="1"/>
  <c r="W34" i="17"/>
  <c r="O37" i="17"/>
  <c r="M16" i="6" s="1"/>
  <c r="T30" i="19"/>
  <c r="V30" i="19" s="1"/>
  <c r="W30" i="19" s="1"/>
  <c r="T22" i="19"/>
  <c r="V22" i="19" s="1"/>
  <c r="W22" i="19" s="1"/>
  <c r="I28" i="22"/>
  <c r="G22" i="6" s="1"/>
  <c r="T7" i="22"/>
  <c r="T37" i="14"/>
  <c r="V37" i="14" s="1"/>
  <c r="W37" i="14" s="1"/>
  <c r="U51" i="19"/>
  <c r="W51" i="19" s="1"/>
  <c r="E59" i="19"/>
  <c r="C19" i="6" s="1"/>
  <c r="T8" i="19"/>
  <c r="U11" i="22"/>
  <c r="W11" i="22" s="1"/>
  <c r="U11" i="10"/>
  <c r="W11" i="10" s="1"/>
  <c r="M45" i="11"/>
  <c r="K11" i="6" s="1"/>
  <c r="T11" i="11"/>
  <c r="V11" i="11" s="1"/>
  <c r="W11" i="11" s="1"/>
  <c r="T32" i="11"/>
  <c r="V32" i="11" s="1"/>
  <c r="W32" i="11" s="1"/>
  <c r="T24" i="11"/>
  <c r="V24" i="11" s="1"/>
  <c r="W24" i="11" s="1"/>
  <c r="I45" i="11"/>
  <c r="G11" i="6" s="1"/>
  <c r="G23" i="6" s="1"/>
  <c r="E19" i="20"/>
  <c r="C20" i="6" s="1"/>
  <c r="T10" i="20"/>
  <c r="K19" i="20"/>
  <c r="I20" i="6" s="1"/>
  <c r="U8" i="20"/>
  <c r="W8" i="20" s="1"/>
  <c r="I16" i="9"/>
  <c r="Q22" i="10"/>
  <c r="O10" i="6" s="1"/>
  <c r="O23" i="6" s="1"/>
  <c r="T34" i="13"/>
  <c r="V34" i="13" s="1"/>
  <c r="W34" i="13" s="1"/>
  <c r="G37" i="13"/>
  <c r="E13" i="6" s="1"/>
  <c r="K37" i="13"/>
  <c r="I13" i="6" s="1"/>
  <c r="T39" i="14"/>
  <c r="V39" i="14" s="1"/>
  <c r="W39" i="14" s="1"/>
  <c r="U14" i="18"/>
  <c r="W14" i="18" s="1"/>
  <c r="I39" i="18"/>
  <c r="G15" i="6" s="1"/>
  <c r="S39" i="18"/>
  <c r="Q15" i="6" s="1"/>
  <c r="E17" i="15"/>
  <c r="C18" i="6" s="1"/>
  <c r="U13" i="15"/>
  <c r="W13" i="15" s="1"/>
  <c r="K17" i="15"/>
  <c r="I18" i="6" s="1"/>
  <c r="U29" i="19"/>
  <c r="G59" i="19"/>
  <c r="E19" i="6" s="1"/>
  <c r="T14" i="19"/>
  <c r="V14" i="19" s="1"/>
  <c r="W14" i="19" s="1"/>
  <c r="M19" i="20"/>
  <c r="K20" i="6" s="1"/>
  <c r="S22" i="10"/>
  <c r="Q10" i="6" s="1"/>
  <c r="T15" i="11"/>
  <c r="V15" i="11" s="1"/>
  <c r="W15" i="11" s="1"/>
  <c r="G40" i="12"/>
  <c r="E12" i="6" s="1"/>
  <c r="T19" i="14"/>
  <c r="V19" i="14" s="1"/>
  <c r="W19" i="14" s="1"/>
  <c r="Q40" i="14"/>
  <c r="O14" i="6" s="1"/>
  <c r="T27" i="18"/>
  <c r="V27" i="18" s="1"/>
  <c r="U27" i="18"/>
  <c r="K39" i="18"/>
  <c r="U7" i="18"/>
  <c r="S37" i="17"/>
  <c r="Q16" i="6" s="1"/>
  <c r="U7" i="16"/>
  <c r="I11" i="21"/>
  <c r="G21" i="6" s="1"/>
  <c r="K11" i="21"/>
  <c r="I21" i="6" s="1"/>
  <c r="K28" i="22"/>
  <c r="I22" i="6" s="1"/>
  <c r="E16" i="9"/>
  <c r="T11" i="9"/>
  <c r="O16" i="9"/>
  <c r="E45" i="11"/>
  <c r="C11" i="6" s="1"/>
  <c r="T17" i="14"/>
  <c r="Q37" i="17"/>
  <c r="O16" i="6" s="1"/>
  <c r="T8" i="15"/>
  <c r="I17" i="15"/>
  <c r="G18" i="6" s="1"/>
  <c r="U56" i="19"/>
  <c r="W56" i="19" s="1"/>
  <c r="T49" i="19"/>
  <c r="V49" i="19" s="1"/>
  <c r="W49" i="19" s="1"/>
  <c r="O19" i="20"/>
  <c r="M20" i="6" s="1"/>
  <c r="M28" i="22"/>
  <c r="K22" i="6" s="1"/>
  <c r="S45" i="11"/>
  <c r="Q11" i="6" s="1"/>
  <c r="T44" i="11"/>
  <c r="V44" i="11" s="1"/>
  <c r="W44" i="11" s="1"/>
  <c r="T30" i="13"/>
  <c r="V30" i="13" s="1"/>
  <c r="W30" i="13" s="1"/>
  <c r="U18" i="13"/>
  <c r="W18" i="13" s="1"/>
  <c r="U10" i="13"/>
  <c r="W10" i="13" s="1"/>
  <c r="M37" i="13"/>
  <c r="K13" i="6" s="1"/>
  <c r="I37" i="17"/>
  <c r="G16" i="6" s="1"/>
  <c r="U11" i="16"/>
  <c r="W11" i="16" s="1"/>
  <c r="T35" i="19"/>
  <c r="V35" i="19" s="1"/>
  <c r="W35" i="19" s="1"/>
  <c r="T15" i="9"/>
  <c r="V15" i="9" s="1"/>
  <c r="W15" i="9" s="1"/>
  <c r="U16" i="10"/>
  <c r="W16" i="10" s="1"/>
  <c r="U7" i="11"/>
  <c r="T29" i="14"/>
  <c r="V29" i="14" s="1"/>
  <c r="W29" i="14" s="1"/>
  <c r="G40" i="14"/>
  <c r="E14" i="6" s="1"/>
  <c r="U31" i="18"/>
  <c r="W31" i="18" s="1"/>
  <c r="U9" i="18"/>
  <c r="W9" i="18" s="1"/>
  <c r="G37" i="17"/>
  <c r="E16" i="6" s="1"/>
  <c r="U21" i="17"/>
  <c r="W21" i="17" s="1"/>
  <c r="U7" i="17"/>
  <c r="U32" i="17"/>
  <c r="W32" i="17" s="1"/>
  <c r="E17" i="16"/>
  <c r="C17" i="6" s="1"/>
  <c r="M17" i="16"/>
  <c r="K17" i="6" s="1"/>
  <c r="U8" i="15"/>
  <c r="U17" i="15" s="1"/>
  <c r="M17" i="15"/>
  <c r="K18" i="6" s="1"/>
  <c r="S17" i="15"/>
  <c r="Q18" i="6" s="1"/>
  <c r="S59" i="19"/>
  <c r="Q19" i="6" s="1"/>
  <c r="T27" i="19"/>
  <c r="V27" i="19" s="1"/>
  <c r="W27" i="19" s="1"/>
  <c r="T9" i="22"/>
  <c r="V9" i="22" s="1"/>
  <c r="W9" i="22" s="1"/>
  <c r="E40" i="12"/>
  <c r="C12" i="6" s="1"/>
  <c r="Q16" i="9"/>
  <c r="T22" i="11"/>
  <c r="V22" i="11" s="1"/>
  <c r="W22" i="11" s="1"/>
  <c r="T14" i="11"/>
  <c r="V14" i="11" s="1"/>
  <c r="W14" i="11" s="1"/>
  <c r="U19" i="11"/>
  <c r="W19" i="11" s="1"/>
  <c r="U36" i="12"/>
  <c r="W36" i="12" s="1"/>
  <c r="T22" i="13"/>
  <c r="V22" i="13" s="1"/>
  <c r="W22" i="13" s="1"/>
  <c r="U31" i="13"/>
  <c r="W31" i="13" s="1"/>
  <c r="U31" i="14"/>
  <c r="W31" i="14" s="1"/>
  <c r="I40" i="14"/>
  <c r="G14" i="6" s="1"/>
  <c r="U30" i="18"/>
  <c r="W30" i="18" s="1"/>
  <c r="U23" i="18"/>
  <c r="W23" i="18" s="1"/>
  <c r="U28" i="17"/>
  <c r="W28" i="17" s="1"/>
  <c r="T33" i="17"/>
  <c r="V33" i="17" s="1"/>
  <c r="M37" i="17"/>
  <c r="K16" i="6" s="1"/>
  <c r="T9" i="19"/>
  <c r="V9" i="19" s="1"/>
  <c r="W9" i="19" s="1"/>
  <c r="T20" i="22"/>
  <c r="V20" i="22" s="1"/>
  <c r="W20" i="22" s="1"/>
  <c r="U7" i="14"/>
  <c r="W7" i="14" s="1"/>
  <c r="S22" i="6" l="1"/>
  <c r="U45" i="11"/>
  <c r="W27" i="18"/>
  <c r="V10" i="20"/>
  <c r="T19" i="20"/>
  <c r="R20" i="6" s="1"/>
  <c r="U37" i="13"/>
  <c r="W8" i="13"/>
  <c r="V9" i="10"/>
  <c r="T22" i="10"/>
  <c r="R10" i="6" s="1"/>
  <c r="U19" i="20"/>
  <c r="W7" i="11"/>
  <c r="W45" i="11" s="1"/>
  <c r="U11" i="6" s="1"/>
  <c r="Q8" i="6"/>
  <c r="Q9" i="6"/>
  <c r="U37" i="17"/>
  <c r="V8" i="15"/>
  <c r="T17" i="15"/>
  <c r="R18" i="6" s="1"/>
  <c r="U59" i="19"/>
  <c r="I23" i="6"/>
  <c r="V8" i="19"/>
  <c r="T59" i="19"/>
  <c r="R19" i="6" s="1"/>
  <c r="U16" i="9"/>
  <c r="W7" i="9"/>
  <c r="T45" i="11"/>
  <c r="R11" i="6" s="1"/>
  <c r="V45" i="11"/>
  <c r="T11" i="6" s="1"/>
  <c r="W33" i="17"/>
  <c r="V37" i="17"/>
  <c r="T16" i="6" s="1"/>
  <c r="T37" i="17"/>
  <c r="R16" i="6" s="1"/>
  <c r="V17" i="14"/>
  <c r="T40" i="14"/>
  <c r="R14" i="6" s="1"/>
  <c r="U17" i="16"/>
  <c r="W7" i="16"/>
  <c r="W17" i="16" s="1"/>
  <c r="U17" i="6" s="1"/>
  <c r="V9" i="12"/>
  <c r="T40" i="12"/>
  <c r="R12" i="6" s="1"/>
  <c r="E23" i="6"/>
  <c r="V13" i="13"/>
  <c r="T37" i="13"/>
  <c r="R13" i="6" s="1"/>
  <c r="S8" i="6"/>
  <c r="X16" i="8"/>
  <c r="U11" i="21"/>
  <c r="W14" i="7"/>
  <c r="U7" i="6" s="1"/>
  <c r="W7" i="20"/>
  <c r="S18" i="6"/>
  <c r="U39" i="18"/>
  <c r="W7" i="18"/>
  <c r="W39" i="18" s="1"/>
  <c r="U15" i="6" s="1"/>
  <c r="V7" i="22"/>
  <c r="T28" i="22"/>
  <c r="R22" i="6" s="1"/>
  <c r="W8" i="10"/>
  <c r="U22" i="10"/>
  <c r="W11" i="21"/>
  <c r="U21" i="6" s="1"/>
  <c r="X14" i="7"/>
  <c r="S7" i="6"/>
  <c r="W7" i="17"/>
  <c r="W37" i="17" s="1"/>
  <c r="U16" i="6" s="1"/>
  <c r="U40" i="12"/>
  <c r="U40" i="14"/>
  <c r="T16" i="9"/>
  <c r="R9" i="6" s="1"/>
  <c r="R23" i="6" s="1"/>
  <c r="V11" i="9"/>
  <c r="K23" i="6"/>
  <c r="M23" i="6"/>
  <c r="T39" i="18"/>
  <c r="R15" i="6" s="1"/>
  <c r="S17" i="6" l="1"/>
  <c r="X17" i="16"/>
  <c r="S9" i="6"/>
  <c r="S23" i="6" s="1"/>
  <c r="W17" i="14"/>
  <c r="W40" i="14" s="1"/>
  <c r="U14" i="6" s="1"/>
  <c r="V40" i="14"/>
  <c r="T14" i="6" s="1"/>
  <c r="Q23" i="6"/>
  <c r="W10" i="20"/>
  <c r="V19" i="20"/>
  <c r="T20" i="6" s="1"/>
  <c r="X37" i="17"/>
  <c r="S16" i="6"/>
  <c r="W11" i="9"/>
  <c r="V16" i="9"/>
  <c r="S10" i="6"/>
  <c r="X22" i="10"/>
  <c r="W19" i="20"/>
  <c r="U20" i="6" s="1"/>
  <c r="W13" i="13"/>
  <c r="W37" i="13" s="1"/>
  <c r="U13" i="6" s="1"/>
  <c r="V37" i="13"/>
  <c r="T13" i="6" s="1"/>
  <c r="W8" i="19"/>
  <c r="W59" i="19" s="1"/>
  <c r="U19" i="6" s="1"/>
  <c r="V59" i="19"/>
  <c r="T19" i="6" s="1"/>
  <c r="S20" i="6"/>
  <c r="X19" i="20"/>
  <c r="S11" i="6"/>
  <c r="X45" i="11"/>
  <c r="X11" i="21"/>
  <c r="S21" i="6"/>
  <c r="S19" i="6"/>
  <c r="X40" i="14"/>
  <c r="S14" i="6"/>
  <c r="S12" i="6"/>
  <c r="W7" i="22"/>
  <c r="W28" i="22" s="1"/>
  <c r="U22" i="6" s="1"/>
  <c r="V28" i="22"/>
  <c r="W9" i="12"/>
  <c r="W40" i="12" s="1"/>
  <c r="U12" i="6" s="1"/>
  <c r="V40" i="12"/>
  <c r="T12" i="6" s="1"/>
  <c r="W9" i="10"/>
  <c r="W22" i="10" s="1"/>
  <c r="U10" i="6" s="1"/>
  <c r="V22" i="10"/>
  <c r="T10" i="6" s="1"/>
  <c r="W8" i="15"/>
  <c r="W17" i="15" s="1"/>
  <c r="U18" i="6" s="1"/>
  <c r="V17" i="15"/>
  <c r="X39" i="18"/>
  <c r="S15" i="6"/>
  <c r="X37" i="13"/>
  <c r="S13" i="6"/>
  <c r="T9" i="6" l="1"/>
  <c r="W16" i="9"/>
  <c r="U9" i="6" s="1"/>
  <c r="U23" i="6" s="1"/>
  <c r="X59" i="19"/>
  <c r="T18" i="6"/>
  <c r="X17" i="15"/>
  <c r="X40" i="12"/>
  <c r="T22" i="6"/>
  <c r="X28" i="22"/>
  <c r="X16" i="9"/>
  <c r="T23" i="6" l="1"/>
  <c r="V23" i="6" s="1"/>
</calcChain>
</file>

<file path=xl/sharedStrings.xml><?xml version="1.0" encoding="utf-8"?>
<sst xmlns="http://schemas.openxmlformats.org/spreadsheetml/2006/main" count="1584" uniqueCount="864">
  <si>
    <t>02206</t>
  </si>
  <si>
    <t>SIERRA GORDA</t>
  </si>
  <si>
    <t>06214</t>
  </si>
  <si>
    <t>06309</t>
  </si>
  <si>
    <t>PUMANQUE</t>
  </si>
  <si>
    <t>11104</t>
  </si>
  <si>
    <t>GUAITECAS</t>
  </si>
  <si>
    <t>12302</t>
  </si>
  <si>
    <t>PRIMAVERA</t>
  </si>
  <si>
    <t>Educación</t>
  </si>
  <si>
    <t>Salud</t>
  </si>
  <si>
    <t>Cementerio</t>
  </si>
  <si>
    <t>Atencion de Menores</t>
  </si>
  <si>
    <t>01101</t>
  </si>
  <si>
    <t>15101</t>
  </si>
  <si>
    <t>ARICA</t>
  </si>
  <si>
    <t>01106</t>
  </si>
  <si>
    <t>15102</t>
  </si>
  <si>
    <t>CAMARONES</t>
  </si>
  <si>
    <t>01201</t>
  </si>
  <si>
    <t>IQUIQUE</t>
  </si>
  <si>
    <t>01203</t>
  </si>
  <si>
    <t>01405</t>
  </si>
  <si>
    <t>PICA</t>
  </si>
  <si>
    <t>01204</t>
  </si>
  <si>
    <t>01401</t>
  </si>
  <si>
    <t>POZO ALMONTE</t>
  </si>
  <si>
    <t>01206</t>
  </si>
  <si>
    <t>01404</t>
  </si>
  <si>
    <t>HUARA</t>
  </si>
  <si>
    <t>01208</t>
  </si>
  <si>
    <t>01402</t>
  </si>
  <si>
    <t>CAMIÑA</t>
  </si>
  <si>
    <t>01210</t>
  </si>
  <si>
    <t>01403</t>
  </si>
  <si>
    <t>COLCHANE</t>
  </si>
  <si>
    <t>01211</t>
  </si>
  <si>
    <t>01107</t>
  </si>
  <si>
    <t>ALTO HOSPICIO</t>
  </si>
  <si>
    <t>01301</t>
  </si>
  <si>
    <t>15201</t>
  </si>
  <si>
    <t>PUTRE</t>
  </si>
  <si>
    <t>01302</t>
  </si>
  <si>
    <t>15202</t>
  </si>
  <si>
    <t>GENERAL LAGOS</t>
  </si>
  <si>
    <t>02101</t>
  </si>
  <si>
    <t>02301</t>
  </si>
  <si>
    <t>TOCOPILLA</t>
  </si>
  <si>
    <t>02103</t>
  </si>
  <si>
    <t>02302</t>
  </si>
  <si>
    <t>MARÍA ELENA</t>
  </si>
  <si>
    <t>02201</t>
  </si>
  <si>
    <t>ANTOFAGASTA</t>
  </si>
  <si>
    <t>02202</t>
  </si>
  <si>
    <t>02104</t>
  </si>
  <si>
    <t>TALTAL</t>
  </si>
  <si>
    <t>02203</t>
  </si>
  <si>
    <t>02102</t>
  </si>
  <si>
    <t>MEJILLONES</t>
  </si>
  <si>
    <t>CALAMA</t>
  </si>
  <si>
    <t>OLLAGUE</t>
  </si>
  <si>
    <t>02303</t>
  </si>
  <si>
    <t>SAN PEDRO DE ATACAMA</t>
  </si>
  <si>
    <t>03101</t>
  </si>
  <si>
    <t>03201</t>
  </si>
  <si>
    <t>CHAÑARAL</t>
  </si>
  <si>
    <t>03102</t>
  </si>
  <si>
    <t>03202</t>
  </si>
  <si>
    <t>DIEGO DE ALMAGRO</t>
  </si>
  <si>
    <t>COPIAPÓ</t>
  </si>
  <si>
    <t>CALDERA</t>
  </si>
  <si>
    <t>03203</t>
  </si>
  <si>
    <t>03103</t>
  </si>
  <si>
    <t>TIERRA AMARILLA</t>
  </si>
  <si>
    <t>03301</t>
  </si>
  <si>
    <t>VALLENAR</t>
  </si>
  <si>
    <t>03302</t>
  </si>
  <si>
    <t>03303</t>
  </si>
  <si>
    <t>FREIRINA</t>
  </si>
  <si>
    <t>03304</t>
  </si>
  <si>
    <t>HUASCO</t>
  </si>
  <si>
    <t>ALTO DEL CARMEN</t>
  </si>
  <si>
    <t>04101</t>
  </si>
  <si>
    <t>LA SERENA</t>
  </si>
  <si>
    <t>04102</t>
  </si>
  <si>
    <t>04104</t>
  </si>
  <si>
    <t>LA HIGUERA</t>
  </si>
  <si>
    <t>04103</t>
  </si>
  <si>
    <t>COQUIMBO</t>
  </si>
  <si>
    <t>ANDACOLLO</t>
  </si>
  <si>
    <t>04105</t>
  </si>
  <si>
    <t>04106</t>
  </si>
  <si>
    <t>VICUÑA</t>
  </si>
  <si>
    <t>PAIHUANO</t>
  </si>
  <si>
    <t>04201</t>
  </si>
  <si>
    <t>04301</t>
  </si>
  <si>
    <t>OVALLE</t>
  </si>
  <si>
    <t>04203</t>
  </si>
  <si>
    <t>04303</t>
  </si>
  <si>
    <t>MONTE PATRIA</t>
  </si>
  <si>
    <t>04204</t>
  </si>
  <si>
    <t>04304</t>
  </si>
  <si>
    <t>PUNITAQUI</t>
  </si>
  <si>
    <t>04205</t>
  </si>
  <si>
    <t>04302</t>
  </si>
  <si>
    <t>COMBARBALÁ</t>
  </si>
  <si>
    <t>04206</t>
  </si>
  <si>
    <t>04305</t>
  </si>
  <si>
    <t>RÍO HURTADO</t>
  </si>
  <si>
    <t>ILLAPEL</t>
  </si>
  <si>
    <t>SALAMANCA</t>
  </si>
  <si>
    <t>LOS VILOS</t>
  </si>
  <si>
    <t>04202</t>
  </si>
  <si>
    <t>CANELA</t>
  </si>
  <si>
    <t>05101</t>
  </si>
  <si>
    <t>05201</t>
  </si>
  <si>
    <t>ISLA DE PASCUA</t>
  </si>
  <si>
    <t>05401</t>
  </si>
  <si>
    <t>LA LIGUA</t>
  </si>
  <si>
    <t>05202</t>
  </si>
  <si>
    <t>05404</t>
  </si>
  <si>
    <t>PETORCA</t>
  </si>
  <si>
    <t>05203</t>
  </si>
  <si>
    <t>05402</t>
  </si>
  <si>
    <t>CABILDO</t>
  </si>
  <si>
    <t>05204</t>
  </si>
  <si>
    <t>05405</t>
  </si>
  <si>
    <t>ZAPALLAR</t>
  </si>
  <si>
    <t>05205</t>
  </si>
  <si>
    <t>05403</t>
  </si>
  <si>
    <t>PAPUDO</t>
  </si>
  <si>
    <t>05301</t>
  </si>
  <si>
    <t>VALPARAÍSO</t>
  </si>
  <si>
    <t>05302</t>
  </si>
  <si>
    <t>05109</t>
  </si>
  <si>
    <t>VIÑA DEL MAR</t>
  </si>
  <si>
    <t>05303</t>
  </si>
  <si>
    <t>VILLA ALEMANA</t>
  </si>
  <si>
    <t>05304</t>
  </si>
  <si>
    <t>QUILPUÉ</t>
  </si>
  <si>
    <t>05305</t>
  </si>
  <si>
    <t>05102</t>
  </si>
  <si>
    <t>CASABLANCA</t>
  </si>
  <si>
    <t>05306</t>
  </si>
  <si>
    <t>05107</t>
  </si>
  <si>
    <t>QUINTERO</t>
  </si>
  <si>
    <t>05307</t>
  </si>
  <si>
    <t>05105</t>
  </si>
  <si>
    <t>PUCHUNCAVÍ</t>
  </si>
  <si>
    <t>05308</t>
  </si>
  <si>
    <t>05104</t>
  </si>
  <si>
    <t>JUAN FERNÁNDEZ</t>
  </si>
  <si>
    <t>05309</t>
  </si>
  <si>
    <t>05103</t>
  </si>
  <si>
    <t>CONCÓN</t>
  </si>
  <si>
    <t>05601</t>
  </si>
  <si>
    <t>SAN ANTONIO</t>
  </si>
  <si>
    <t>05606</t>
  </si>
  <si>
    <t>SANTO DOMINGO</t>
  </si>
  <si>
    <t>05603</t>
  </si>
  <si>
    <t>CARTAGENA</t>
  </si>
  <si>
    <t>05605</t>
  </si>
  <si>
    <t>EL TABO</t>
  </si>
  <si>
    <t>05604</t>
  </si>
  <si>
    <t>EL QUISCO</t>
  </si>
  <si>
    <t>05406</t>
  </si>
  <si>
    <t>05602</t>
  </si>
  <si>
    <t>ALGARROBO</t>
  </si>
  <si>
    <t>05501</t>
  </si>
  <si>
    <t>QUILLOTA</t>
  </si>
  <si>
    <t>05502</t>
  </si>
  <si>
    <t>05506</t>
  </si>
  <si>
    <t>NOGALES</t>
  </si>
  <si>
    <t>05503</t>
  </si>
  <si>
    <t>HIJUELAS</t>
  </si>
  <si>
    <t>05504</t>
  </si>
  <si>
    <t>LA CALERA</t>
  </si>
  <si>
    <t>05505</t>
  </si>
  <si>
    <t>LA CRUZ</t>
  </si>
  <si>
    <t>LIMACHE</t>
  </si>
  <si>
    <t>05507</t>
  </si>
  <si>
    <t>OLMUÉ</t>
  </si>
  <si>
    <t>05701</t>
  </si>
  <si>
    <t>SAN FELIPE</t>
  </si>
  <si>
    <t>05704</t>
  </si>
  <si>
    <t>PANQUEHUE</t>
  </si>
  <si>
    <t>05702</t>
  </si>
  <si>
    <t>CATEMU</t>
  </si>
  <si>
    <t>05705</t>
  </si>
  <si>
    <t>PUTAENDO</t>
  </si>
  <si>
    <t>05706</t>
  </si>
  <si>
    <t>SANTA MARÍA</t>
  </si>
  <si>
    <t>05703</t>
  </si>
  <si>
    <t>LLAY LLAY</t>
  </si>
  <si>
    <t>LOS ANDES</t>
  </si>
  <si>
    <t>CALLE LARGA</t>
  </si>
  <si>
    <t>SAN ESTEBAN</t>
  </si>
  <si>
    <t>RINCONADA</t>
  </si>
  <si>
    <t>06101</t>
  </si>
  <si>
    <t>RANCAGUA</t>
  </si>
  <si>
    <t>06102</t>
  </si>
  <si>
    <t>06108</t>
  </si>
  <si>
    <t>MACHALÍ</t>
  </si>
  <si>
    <t>06103</t>
  </si>
  <si>
    <t>06106</t>
  </si>
  <si>
    <t>GRANEROS</t>
  </si>
  <si>
    <t>06104</t>
  </si>
  <si>
    <t>06110</t>
  </si>
  <si>
    <t>MOSTAZAL</t>
  </si>
  <si>
    <t>06105</t>
  </si>
  <si>
    <t>DOÑIHUE</t>
  </si>
  <si>
    <t>COLTAUCO</t>
  </si>
  <si>
    <t>06107</t>
  </si>
  <si>
    <t>CODEGUA</t>
  </si>
  <si>
    <t>06112</t>
  </si>
  <si>
    <t>PEUMO</t>
  </si>
  <si>
    <t>06109</t>
  </si>
  <si>
    <t>LAS CABRAS</t>
  </si>
  <si>
    <t>06117</t>
  </si>
  <si>
    <t>SAN VICENTE</t>
  </si>
  <si>
    <t>06111</t>
  </si>
  <si>
    <t>06113</t>
  </si>
  <si>
    <t>PICHIDEGUA</t>
  </si>
  <si>
    <t>06115</t>
  </si>
  <si>
    <t>RENGO</t>
  </si>
  <si>
    <t>06116</t>
  </si>
  <si>
    <t>REQUINOA</t>
  </si>
  <si>
    <t>06114</t>
  </si>
  <si>
    <t>OLIVAR</t>
  </si>
  <si>
    <t>MALLOA</t>
  </si>
  <si>
    <t>COINCO</t>
  </si>
  <si>
    <t>QUINTA DE TILCOCO</t>
  </si>
  <si>
    <t>06201</t>
  </si>
  <si>
    <t>06301</t>
  </si>
  <si>
    <t>SAN FERNANDO</t>
  </si>
  <si>
    <t>06202</t>
  </si>
  <si>
    <t>06303</t>
  </si>
  <si>
    <t>CHIMBARONGO</t>
  </si>
  <si>
    <t>06203</t>
  </si>
  <si>
    <t>06305</t>
  </si>
  <si>
    <t>NANCAGUA</t>
  </si>
  <si>
    <t>06204</t>
  </si>
  <si>
    <t>06308</t>
  </si>
  <si>
    <t>PLACILLA</t>
  </si>
  <si>
    <t>06205</t>
  </si>
  <si>
    <t>06310</t>
  </si>
  <si>
    <t>SANTA CRUZ</t>
  </si>
  <si>
    <t>06206</t>
  </si>
  <si>
    <t>06304</t>
  </si>
  <si>
    <t>LOLOL</t>
  </si>
  <si>
    <t>06207</t>
  </si>
  <si>
    <t>06306</t>
  </si>
  <si>
    <t>PALMILLA</t>
  </si>
  <si>
    <t>06208</t>
  </si>
  <si>
    <t>06307</t>
  </si>
  <si>
    <t>PERALILLO</t>
  </si>
  <si>
    <t>06209</t>
  </si>
  <si>
    <t>06302</t>
  </si>
  <si>
    <t>CHÉPICA</t>
  </si>
  <si>
    <t>PICHILEMU</t>
  </si>
  <si>
    <t>NAVIDAD</t>
  </si>
  <si>
    <t>LITUECHE</t>
  </si>
  <si>
    <t>LA ESTRELLA</t>
  </si>
  <si>
    <t>MARCHIHUE</t>
  </si>
  <si>
    <t>PAREDONES</t>
  </si>
  <si>
    <t>07101</t>
  </si>
  <si>
    <t>07301</t>
  </si>
  <si>
    <t>CURICÓ</t>
  </si>
  <si>
    <t>07102</t>
  </si>
  <si>
    <t>07308</t>
  </si>
  <si>
    <t>TENO</t>
  </si>
  <si>
    <t>07103</t>
  </si>
  <si>
    <t>07306</t>
  </si>
  <si>
    <t>ROMERAL</t>
  </si>
  <si>
    <t>07104</t>
  </si>
  <si>
    <t>07305</t>
  </si>
  <si>
    <t>RAUCO</t>
  </si>
  <si>
    <t>07105</t>
  </si>
  <si>
    <t>07303</t>
  </si>
  <si>
    <t>LICANTÉN</t>
  </si>
  <si>
    <t>07106</t>
  </si>
  <si>
    <t>07309</t>
  </si>
  <si>
    <t>VICHUQUÉN</t>
  </si>
  <si>
    <t>07107</t>
  </si>
  <si>
    <t>07302</t>
  </si>
  <si>
    <t>HUALAÑÉ</t>
  </si>
  <si>
    <t>07108</t>
  </si>
  <si>
    <t>07304</t>
  </si>
  <si>
    <t>MOLINA</t>
  </si>
  <si>
    <t>07109</t>
  </si>
  <si>
    <t>07307</t>
  </si>
  <si>
    <t>SAGRADA FAMILIA</t>
  </si>
  <si>
    <t>07201</t>
  </si>
  <si>
    <t>TALCA</t>
  </si>
  <si>
    <t>07202</t>
  </si>
  <si>
    <t>SAN CLEMENTE</t>
  </si>
  <si>
    <t>07203</t>
  </si>
  <si>
    <t>PELARCO</t>
  </si>
  <si>
    <t>07204</t>
  </si>
  <si>
    <t>RÍO CLARO</t>
  </si>
  <si>
    <t>07205</t>
  </si>
  <si>
    <t>PENCAHUE</t>
  </si>
  <si>
    <t>07206</t>
  </si>
  <si>
    <t>MAULE</t>
  </si>
  <si>
    <t>07207</t>
  </si>
  <si>
    <t>CUREPTO</t>
  </si>
  <si>
    <t>07208</t>
  </si>
  <si>
    <t>CONSTITUCIÓN</t>
  </si>
  <si>
    <t>07209</t>
  </si>
  <si>
    <t>EMPEDRADO</t>
  </si>
  <si>
    <t>07210</t>
  </si>
  <si>
    <t>07110</t>
  </si>
  <si>
    <t>SAN RAFAEL</t>
  </si>
  <si>
    <t>07401</t>
  </si>
  <si>
    <t>LINARES</t>
  </si>
  <si>
    <t>07408</t>
  </si>
  <si>
    <t>YERBAS BUENAS</t>
  </si>
  <si>
    <t>07402</t>
  </si>
  <si>
    <t>COLBÚN</t>
  </si>
  <si>
    <t>07403</t>
  </si>
  <si>
    <t>LONGAVÍ</t>
  </si>
  <si>
    <t>07404</t>
  </si>
  <si>
    <t>PARRAL</t>
  </si>
  <si>
    <t>07405</t>
  </si>
  <si>
    <t>RETIRO</t>
  </si>
  <si>
    <t>07407</t>
  </si>
  <si>
    <t>VILLA ALEGRE</t>
  </si>
  <si>
    <t>07310</t>
  </si>
  <si>
    <t>07406</t>
  </si>
  <si>
    <t>SAN JAVIER</t>
  </si>
  <si>
    <t>CAUQUENES</t>
  </si>
  <si>
    <t>PELLUHUE</t>
  </si>
  <si>
    <t>CHANCO</t>
  </si>
  <si>
    <t>08101</t>
  </si>
  <si>
    <t>08401</t>
  </si>
  <si>
    <t>CHILLÁN</t>
  </si>
  <si>
    <t>08102</t>
  </si>
  <si>
    <t>08411</t>
  </si>
  <si>
    <t>PINTO</t>
  </si>
  <si>
    <t>08103</t>
  </si>
  <si>
    <t>08405</t>
  </si>
  <si>
    <t>COIHUECO</t>
  </si>
  <si>
    <t>08104</t>
  </si>
  <si>
    <t>08414</t>
  </si>
  <si>
    <t>QUIRIHUE</t>
  </si>
  <si>
    <t>08105</t>
  </si>
  <si>
    <t>08408</t>
  </si>
  <si>
    <t>NINHUE</t>
  </si>
  <si>
    <t>08106</t>
  </si>
  <si>
    <t>08412</t>
  </si>
  <si>
    <t>PORTEZUELO</t>
  </si>
  <si>
    <t>08107</t>
  </si>
  <si>
    <t>08403</t>
  </si>
  <si>
    <t>COBQUECURA</t>
  </si>
  <si>
    <t>08108</t>
  </si>
  <si>
    <t>08109</t>
  </si>
  <si>
    <t>SAN CARLOS</t>
  </si>
  <si>
    <t>08110</t>
  </si>
  <si>
    <t>08409</t>
  </si>
  <si>
    <t>ÑIQUÉN</t>
  </si>
  <si>
    <t>08111</t>
  </si>
  <si>
    <t>SAN FABIÁN</t>
  </si>
  <si>
    <t>08112</t>
  </si>
  <si>
    <t>SAN NICOLÁS</t>
  </si>
  <si>
    <t>08113</t>
  </si>
  <si>
    <t>08402</t>
  </si>
  <si>
    <t>BULNES</t>
  </si>
  <si>
    <t>08114</t>
  </si>
  <si>
    <t>SAN IGNACIO</t>
  </si>
  <si>
    <t>08115</t>
  </si>
  <si>
    <t>08413</t>
  </si>
  <si>
    <t>QUILLÓN</t>
  </si>
  <si>
    <t>08116</t>
  </si>
  <si>
    <t>YUNGAY</t>
  </si>
  <si>
    <t>08117</t>
  </si>
  <si>
    <t>08410</t>
  </si>
  <si>
    <t>PEMUCO</t>
  </si>
  <si>
    <t>08118</t>
  </si>
  <si>
    <t>08407</t>
  </si>
  <si>
    <t>EL CARMEN</t>
  </si>
  <si>
    <t>08119</t>
  </si>
  <si>
    <t>RANQUIL</t>
  </si>
  <si>
    <t>08120</t>
  </si>
  <si>
    <t>08404</t>
  </si>
  <si>
    <t>COELEMU</t>
  </si>
  <si>
    <t>08121</t>
  </si>
  <si>
    <t>08406</t>
  </si>
  <si>
    <t>CHILLÁN VIEJO</t>
  </si>
  <si>
    <t>08201</t>
  </si>
  <si>
    <t>CONCEPCIÓN</t>
  </si>
  <si>
    <t>08202</t>
  </si>
  <si>
    <t>PENCO</t>
  </si>
  <si>
    <t>08203</t>
  </si>
  <si>
    <t>HUALQUI</t>
  </si>
  <si>
    <t>08204</t>
  </si>
  <si>
    <t>FLORIDA</t>
  </si>
  <si>
    <t>08205</t>
  </si>
  <si>
    <t>TOMÉ</t>
  </si>
  <si>
    <t>08206</t>
  </si>
  <si>
    <t>TALCAHUANO</t>
  </si>
  <si>
    <t>08207</t>
  </si>
  <si>
    <t>CORONEL</t>
  </si>
  <si>
    <t>08209</t>
  </si>
  <si>
    <t>SANTA JUANA</t>
  </si>
  <si>
    <t>08210</t>
  </si>
  <si>
    <t>SAN PEDRO DE LA PAZ</t>
  </si>
  <si>
    <t>08211</t>
  </si>
  <si>
    <t>CHIGUAYANTE</t>
  </si>
  <si>
    <t>08212</t>
  </si>
  <si>
    <t>HUALPÉN</t>
  </si>
  <si>
    <t>08301</t>
  </si>
  <si>
    <t>ARAUCO</t>
  </si>
  <si>
    <t>08302</t>
  </si>
  <si>
    <t>CURANILAHUE</t>
  </si>
  <si>
    <t>08303</t>
  </si>
  <si>
    <t>LEBU</t>
  </si>
  <si>
    <t>08304</t>
  </si>
  <si>
    <t>LOS ALAMOS</t>
  </si>
  <si>
    <t>08305</t>
  </si>
  <si>
    <t>CAÑETE</t>
  </si>
  <si>
    <t>08306</t>
  </si>
  <si>
    <t>CONTULMO</t>
  </si>
  <si>
    <t>LOS ANGELES</t>
  </si>
  <si>
    <t>08311</t>
  </si>
  <si>
    <t>SANTA BÁRBARA</t>
  </si>
  <si>
    <t>LAJA</t>
  </si>
  <si>
    <t>08309</t>
  </si>
  <si>
    <t>QUILLECO</t>
  </si>
  <si>
    <t>NACIMIENTO</t>
  </si>
  <si>
    <t>08307</t>
  </si>
  <si>
    <t>NEGRETE</t>
  </si>
  <si>
    <t>MULCHÉN</t>
  </si>
  <si>
    <t>08308</t>
  </si>
  <si>
    <t>QUILACO</t>
  </si>
  <si>
    <t>08313</t>
  </si>
  <si>
    <t>YUMBEL</t>
  </si>
  <si>
    <t>CABRERO</t>
  </si>
  <si>
    <t>08310</t>
  </si>
  <si>
    <t>SAN ROSENDO</t>
  </si>
  <si>
    <t>08312</t>
  </si>
  <si>
    <t>TUCAPEL</t>
  </si>
  <si>
    <t>ANTUCO</t>
  </si>
  <si>
    <t>08314</t>
  </si>
  <si>
    <t>ALTO BIOBÍO</t>
  </si>
  <si>
    <t>09101</t>
  </si>
  <si>
    <t>09201</t>
  </si>
  <si>
    <t>ANGOL</t>
  </si>
  <si>
    <t>09102</t>
  </si>
  <si>
    <t>09208</t>
  </si>
  <si>
    <t>PURÉN</t>
  </si>
  <si>
    <t>09103</t>
  </si>
  <si>
    <t>09206</t>
  </si>
  <si>
    <t>LOS SAUCES</t>
  </si>
  <si>
    <t>09104</t>
  </si>
  <si>
    <t>09209</t>
  </si>
  <si>
    <t>RENAICO</t>
  </si>
  <si>
    <t>09105</t>
  </si>
  <si>
    <t>09202</t>
  </si>
  <si>
    <t>COLLIPULLI</t>
  </si>
  <si>
    <t>09106</t>
  </si>
  <si>
    <t>09204</t>
  </si>
  <si>
    <t>ERCILLA</t>
  </si>
  <si>
    <t>09107</t>
  </si>
  <si>
    <t>09210</t>
  </si>
  <si>
    <t>TRAIGUÉN</t>
  </si>
  <si>
    <t>09108</t>
  </si>
  <si>
    <t>09207</t>
  </si>
  <si>
    <t>LUMACO</t>
  </si>
  <si>
    <t>09109</t>
  </si>
  <si>
    <t>09211</t>
  </si>
  <si>
    <t>VICTORIA</t>
  </si>
  <si>
    <t>09110</t>
  </si>
  <si>
    <t>09203</t>
  </si>
  <si>
    <t>CURACAUTÍN</t>
  </si>
  <si>
    <t>09111</t>
  </si>
  <si>
    <t>09205</t>
  </si>
  <si>
    <t>LONQUIMAY</t>
  </si>
  <si>
    <t>TEMUCO</t>
  </si>
  <si>
    <t>09119</t>
  </si>
  <si>
    <t>VILCÚN</t>
  </si>
  <si>
    <t>FREIRE</t>
  </si>
  <si>
    <t>CUNCO</t>
  </si>
  <si>
    <t>LAUTARO</t>
  </si>
  <si>
    <t>09113</t>
  </si>
  <si>
    <t>PERQUENCO</t>
  </si>
  <si>
    <t>GALVARINO</t>
  </si>
  <si>
    <t>NUEVA IMPERIAL</t>
  </si>
  <si>
    <t>CARAHUE</t>
  </si>
  <si>
    <t>09116</t>
  </si>
  <si>
    <t>SAAVEDRA</t>
  </si>
  <si>
    <t>09114</t>
  </si>
  <si>
    <t>PITRUFQUÉN</t>
  </si>
  <si>
    <t>09212</t>
  </si>
  <si>
    <t>GORBEA</t>
  </si>
  <si>
    <t>09213</t>
  </si>
  <si>
    <t>09118</t>
  </si>
  <si>
    <t>TOLTÉN</t>
  </si>
  <si>
    <t>09214</t>
  </si>
  <si>
    <t>LONCOCHE</t>
  </si>
  <si>
    <t>09215</t>
  </si>
  <si>
    <t>09120</t>
  </si>
  <si>
    <t>VILLARRICA</t>
  </si>
  <si>
    <t>09216</t>
  </si>
  <si>
    <t>09115</t>
  </si>
  <si>
    <t>PUCÓN</t>
  </si>
  <si>
    <t>09217</t>
  </si>
  <si>
    <t>MELIPEUCO</t>
  </si>
  <si>
    <t>09218</t>
  </si>
  <si>
    <t>CURARREHUE</t>
  </si>
  <si>
    <t>09219</t>
  </si>
  <si>
    <t>09117</t>
  </si>
  <si>
    <t>TEODORO SCHMIDT</t>
  </si>
  <si>
    <t>09220</t>
  </si>
  <si>
    <t>09112</t>
  </si>
  <si>
    <t>PADRE LAS CASAS</t>
  </si>
  <si>
    <t>09221</t>
  </si>
  <si>
    <t>09121</t>
  </si>
  <si>
    <t>CHOLCHOL</t>
  </si>
  <si>
    <t>10101</t>
  </si>
  <si>
    <t>14101</t>
  </si>
  <si>
    <t>VALDIVIA</t>
  </si>
  <si>
    <t>10102</t>
  </si>
  <si>
    <t>14106</t>
  </si>
  <si>
    <t>MARIQUINA</t>
  </si>
  <si>
    <t>10103</t>
  </si>
  <si>
    <t>14103</t>
  </si>
  <si>
    <t>LANCO</t>
  </si>
  <si>
    <t>10104</t>
  </si>
  <si>
    <t>14104</t>
  </si>
  <si>
    <t>LOS LAGOS</t>
  </si>
  <si>
    <t>10105</t>
  </si>
  <si>
    <t>14202</t>
  </si>
  <si>
    <t>FUTRONO</t>
  </si>
  <si>
    <t>10106</t>
  </si>
  <si>
    <t>14102</t>
  </si>
  <si>
    <t>CORRAL</t>
  </si>
  <si>
    <t>10107</t>
  </si>
  <si>
    <t>14105</t>
  </si>
  <si>
    <t>MÁFIL</t>
  </si>
  <si>
    <t>10108</t>
  </si>
  <si>
    <t>14108</t>
  </si>
  <si>
    <t>PANGUIPULLI</t>
  </si>
  <si>
    <t>10109</t>
  </si>
  <si>
    <t>14201</t>
  </si>
  <si>
    <t>LA UNIÓN</t>
  </si>
  <si>
    <t>10110</t>
  </si>
  <si>
    <t>14107</t>
  </si>
  <si>
    <t>PAILLACO</t>
  </si>
  <si>
    <t>10111</t>
  </si>
  <si>
    <t>14204</t>
  </si>
  <si>
    <t>RÍO BUENO</t>
  </si>
  <si>
    <t>10112</t>
  </si>
  <si>
    <t>14203</t>
  </si>
  <si>
    <t>LAGO RANCO</t>
  </si>
  <si>
    <t>10201</t>
  </si>
  <si>
    <t>10301</t>
  </si>
  <si>
    <t>OSORNO</t>
  </si>
  <si>
    <t>10202</t>
  </si>
  <si>
    <t>10307</t>
  </si>
  <si>
    <t>SAN PABLO</t>
  </si>
  <si>
    <t>10203</t>
  </si>
  <si>
    <t>10302</t>
  </si>
  <si>
    <t>PUERTO OCTAY</t>
  </si>
  <si>
    <t>10204</t>
  </si>
  <si>
    <t>10304</t>
  </si>
  <si>
    <t>PUYEHUE</t>
  </si>
  <si>
    <t>10205</t>
  </si>
  <si>
    <t>10305</t>
  </si>
  <si>
    <t>RÍO NEGRO</t>
  </si>
  <si>
    <t>10206</t>
  </si>
  <si>
    <t>10303</t>
  </si>
  <si>
    <t>PURRANQUE</t>
  </si>
  <si>
    <t>10207</t>
  </si>
  <si>
    <t>10306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</si>
  <si>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</si>
  <si>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</si>
  <si>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</si>
  <si>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</si>
  <si>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</si>
  <si>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</si>
  <si>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</si>
  <si>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</si>
  <si>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10308</t>
  </si>
  <si>
    <t>LOS MUERMOS</t>
  </si>
  <si>
    <t>10309</t>
  </si>
  <si>
    <t>CALBUCO</t>
  </si>
  <si>
    <t>10401</t>
  </si>
  <si>
    <t>CASTRO</t>
  </si>
  <si>
    <t>10402</t>
  </si>
  <si>
    <t>CHONCHI</t>
  </si>
  <si>
    <t>10403</t>
  </si>
  <si>
    <t>QUEILÉN</t>
  </si>
  <si>
    <t>10404</t>
  </si>
  <si>
    <t>10208</t>
  </si>
  <si>
    <t>QUELLÓN</t>
  </si>
  <si>
    <t>10405</t>
  </si>
  <si>
    <t>PUQUELDÓN</t>
  </si>
  <si>
    <t>10406</t>
  </si>
  <si>
    <t>ANCUD</t>
  </si>
  <si>
    <t>10407</t>
  </si>
  <si>
    <t>10209</t>
  </si>
  <si>
    <t>QUEMCHI</t>
  </si>
  <si>
    <t>10408</t>
  </si>
  <si>
    <t>DALCAHUE</t>
  </si>
  <si>
    <t>10410</t>
  </si>
  <si>
    <t>CURACO DE VÉLEZ</t>
  </si>
  <si>
    <t>10415</t>
  </si>
  <si>
    <t>10210</t>
  </si>
  <si>
    <t>QUINCHAO</t>
  </si>
  <si>
    <t>10501</t>
  </si>
  <si>
    <t>CHAITÉN</t>
  </si>
  <si>
    <t>10502</t>
  </si>
  <si>
    <t>HUALAIHUE</t>
  </si>
  <si>
    <t>10503</t>
  </si>
  <si>
    <t>FUTALEUFÚ</t>
  </si>
  <si>
    <t>10504</t>
  </si>
  <si>
    <t>PALENA</t>
  </si>
  <si>
    <t>11101</t>
  </si>
  <si>
    <t>11201</t>
  </si>
  <si>
    <t>AISÉN</t>
  </si>
  <si>
    <t>11102</t>
  </si>
  <si>
    <t>11202</t>
  </si>
  <si>
    <t>CISNES</t>
  </si>
  <si>
    <t>11401</t>
  </si>
  <si>
    <t>CHILE CHICO</t>
  </si>
  <si>
    <t>11203</t>
  </si>
  <si>
    <t>11402</t>
  </si>
  <si>
    <t>RÍO IBÁÑEZ</t>
  </si>
  <si>
    <t>11301</t>
  </si>
  <si>
    <t>COCHRANE</t>
  </si>
  <si>
    <t>11302</t>
  </si>
  <si>
    <t>OHIGGINS</t>
  </si>
  <si>
    <t>11303</t>
  </si>
  <si>
    <t>TORTEL</t>
  </si>
  <si>
    <t>COIHAIQUE</t>
  </si>
  <si>
    <t>LAGO VERDE</t>
  </si>
  <si>
    <t>12101</t>
  </si>
  <si>
    <t>12401</t>
  </si>
  <si>
    <t>NATALES</t>
  </si>
  <si>
    <t>12103</t>
  </si>
  <si>
    <t>12402</t>
  </si>
  <si>
    <t>TORRES DEL PAINE</t>
  </si>
  <si>
    <t>12202</t>
  </si>
  <si>
    <t>RÍO VERDE</t>
  </si>
  <si>
    <t>12204</t>
  </si>
  <si>
    <t>12104</t>
  </si>
  <si>
    <t>SAN GREGORIO</t>
  </si>
  <si>
    <t>12205</t>
  </si>
  <si>
    <t>PUNTA ARENAS</t>
  </si>
  <si>
    <t>12206</t>
  </si>
  <si>
    <t>12102</t>
  </si>
  <si>
    <t>LAGUNA BLANCA</t>
  </si>
  <si>
    <t>12301</t>
  </si>
  <si>
    <t>PORVENIR</t>
  </si>
  <si>
    <t>12304</t>
  </si>
  <si>
    <t>12303</t>
  </si>
  <si>
    <t>TIMAUKEL</t>
  </si>
  <si>
    <t>12201</t>
  </si>
  <si>
    <t>CABO DE HORNOS</t>
  </si>
  <si>
    <t>13101</t>
  </si>
  <si>
    <t>SANTIAGO</t>
  </si>
  <si>
    <t>13103</t>
  </si>
  <si>
    <t>13123</t>
  </si>
  <si>
    <t>PROVIDENCIA</t>
  </si>
  <si>
    <t>13105</t>
  </si>
  <si>
    <t>13120</t>
  </si>
  <si>
    <t>ÑUÑOA</t>
  </si>
  <si>
    <t>13106</t>
  </si>
  <si>
    <t>13130</t>
  </si>
  <si>
    <t>SAN MIGUEL</t>
  </si>
  <si>
    <t>13107</t>
  </si>
  <si>
    <t>13126</t>
  </si>
  <si>
    <t>QUINTA NORMAL</t>
  </si>
  <si>
    <t>13108</t>
  </si>
  <si>
    <t>13114</t>
  </si>
  <si>
    <t>LAS CONDES</t>
  </si>
  <si>
    <t>13109</t>
  </si>
  <si>
    <t>13119</t>
  </si>
  <si>
    <t>MAIPÚ</t>
  </si>
  <si>
    <t>13110</t>
  </si>
  <si>
    <t>LA CISTERNA</t>
  </si>
  <si>
    <t>13111</t>
  </si>
  <si>
    <t>13124</t>
  </si>
  <si>
    <t>PUDAHUEL</t>
  </si>
  <si>
    <t>13113</t>
  </si>
  <si>
    <t>13128</t>
  </si>
  <si>
    <t>RENCA</t>
  </si>
  <si>
    <t>13125</t>
  </si>
  <si>
    <t>QUILICURA</t>
  </si>
  <si>
    <t>13127</t>
  </si>
  <si>
    <t>13104</t>
  </si>
  <si>
    <t>CONCHALÍ</t>
  </si>
  <si>
    <t>LA FLORIDA</t>
  </si>
  <si>
    <t>13131</t>
  </si>
  <si>
    <t>LA GRANJA</t>
  </si>
  <si>
    <t>13132</t>
  </si>
  <si>
    <t>LA REINA</t>
  </si>
  <si>
    <t>13151</t>
  </si>
  <si>
    <t>13118</t>
  </si>
  <si>
    <t>MACUL</t>
  </si>
  <si>
    <t>13152</t>
  </si>
  <si>
    <t>13122</t>
  </si>
  <si>
    <t>PEÑALOLÉN</t>
  </si>
  <si>
    <t>13153</t>
  </si>
  <si>
    <t>SAN RAMÓN</t>
  </si>
  <si>
    <t>13154</t>
  </si>
  <si>
    <t>13112</t>
  </si>
  <si>
    <t>LA PINTANA</t>
  </si>
  <si>
    <t>13155</t>
  </si>
  <si>
    <t>13117</t>
  </si>
  <si>
    <t>LO PRADO</t>
  </si>
  <si>
    <t>13156</t>
  </si>
  <si>
    <t>CERRO NAVIA</t>
  </si>
  <si>
    <t>13157</t>
  </si>
  <si>
    <t>ESTACIÓN CENTRAL</t>
  </si>
  <si>
    <t>13158</t>
  </si>
  <si>
    <t>HUECHURABA</t>
  </si>
  <si>
    <t>13159</t>
  </si>
  <si>
    <t>RECOLETA</t>
  </si>
  <si>
    <t>13160</t>
  </si>
  <si>
    <t>VITACURA</t>
  </si>
  <si>
    <t>13161</t>
  </si>
  <si>
    <t>13115</t>
  </si>
  <si>
    <t>LO BARNECHEA</t>
  </si>
  <si>
    <t>13162</t>
  </si>
  <si>
    <t>13121</t>
  </si>
  <si>
    <t>PEDRO AGUIRRE CERDA</t>
  </si>
  <si>
    <t>13163</t>
  </si>
  <si>
    <t>13129</t>
  </si>
  <si>
    <t>SAN JOAQUÍN</t>
  </si>
  <si>
    <t>13164</t>
  </si>
  <si>
    <t>13116</t>
  </si>
  <si>
    <t>LO ESPEJO</t>
  </si>
  <si>
    <t>13165</t>
  </si>
  <si>
    <t>EL BOSQUE</t>
  </si>
  <si>
    <t>13166</t>
  </si>
  <si>
    <t>13102</t>
  </si>
  <si>
    <t>CERRILLOS</t>
  </si>
  <si>
    <t>13167</t>
  </si>
  <si>
    <t>INDEPENDENCIA</t>
  </si>
  <si>
    <t>13201</t>
  </si>
  <si>
    <t>13301</t>
  </si>
  <si>
    <t>COLINA</t>
  </si>
  <si>
    <t>13202</t>
  </si>
  <si>
    <t>13302</t>
  </si>
  <si>
    <t>LAMPA</t>
  </si>
  <si>
    <t>13203</t>
  </si>
  <si>
    <t>13303</t>
  </si>
  <si>
    <t>TIL TIL</t>
  </si>
  <si>
    <t>PUENTE ALTO</t>
  </si>
  <si>
    <t>PIRQUE</t>
  </si>
  <si>
    <t>SAN JOSÉ DE MAIPO</t>
  </si>
  <si>
    <t>13401</t>
  </si>
  <si>
    <t>SAN BERNARDO</t>
  </si>
  <si>
    <t>13402</t>
  </si>
  <si>
    <t>13403</t>
  </si>
  <si>
    <t>CALERA DE TANGO</t>
  </si>
  <si>
    <t>BUIN</t>
  </si>
  <si>
    <t>13404</t>
  </si>
  <si>
    <t>PAINE</t>
  </si>
  <si>
    <t>13501</t>
  </si>
  <si>
    <t>13601</t>
  </si>
  <si>
    <t>TALAGANTE</t>
  </si>
  <si>
    <t>13502</t>
  </si>
  <si>
    <t>13603</t>
  </si>
  <si>
    <t>ISLA DE MAIPO</t>
  </si>
  <si>
    <t>13503</t>
  </si>
  <si>
    <t>13602</t>
  </si>
  <si>
    <t>EL MONTE</t>
  </si>
  <si>
    <t>13504</t>
  </si>
  <si>
    <t>13605</t>
  </si>
  <si>
    <t>PEÑAFLOR</t>
  </si>
  <si>
    <t>13505</t>
  </si>
  <si>
    <t>13604</t>
  </si>
  <si>
    <t>PADRE HURTADO</t>
  </si>
  <si>
    <t>MELIPILLA</t>
  </si>
  <si>
    <t>MARÍA PINTO</t>
  </si>
  <si>
    <t>CURACAVÍ</t>
  </si>
  <si>
    <t>SAN PEDRO</t>
  </si>
  <si>
    <t>ALHUÉ</t>
  </si>
  <si>
    <t>08208</t>
  </si>
  <si>
    <t>LOTA</t>
  </si>
  <si>
    <t>TIRUA</t>
  </si>
  <si>
    <t>Nº hijos Benef. Bono Escolar</t>
  </si>
  <si>
    <t>Nº Hijos Benef. Bono Adicional</t>
  </si>
  <si>
    <t>Monto ($) Bono Escolar</t>
  </si>
  <si>
    <t>Monto ($) Bono Adicional</t>
  </si>
  <si>
    <t>Codigo CONARA</t>
  </si>
  <si>
    <t>Codigo Presidencial</t>
  </si>
  <si>
    <t>Comuna</t>
  </si>
  <si>
    <t>Total Bono Adicional ($)</t>
  </si>
  <si>
    <t>Total Bono Escolar ($)</t>
  </si>
  <si>
    <t>1ra Cuota Bono Escolar ($)</t>
  </si>
  <si>
    <t>TOTALES</t>
  </si>
  <si>
    <t>REGIÓN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</si>
  <si>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</si>
  <si>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</si>
  <si>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</si>
  <si>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</si>
  <si>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</si>
  <si>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</si>
  <si>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</si>
  <si>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</si>
  <si>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</si>
  <si>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</si>
  <si>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</si>
  <si>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</si>
  <si>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METROP</t>
  </si>
  <si>
    <t>NACIONAL</t>
  </si>
  <si>
    <t>BONO DE ESCOLARIDAD Y BONO ADICIONAL AL BONO DE ESCOLARIDAD</t>
  </si>
  <si>
    <t>REGION METROPOLITANA</t>
  </si>
  <si>
    <t>Nº hijos Benf. Bono Adicional</t>
  </si>
  <si>
    <t>Nº Hijos Benef. Bono Escolar</t>
  </si>
  <si>
    <t xml:space="preserve">1ra Cuota Bono Escolar + Bono Adicional </t>
  </si>
  <si>
    <t>Atención de Menores</t>
  </si>
  <si>
    <t>05804</t>
  </si>
  <si>
    <t>05801</t>
  </si>
  <si>
    <t>05802</t>
  </si>
  <si>
    <t>05803</t>
  </si>
  <si>
    <t>TREGUACO</t>
  </si>
  <si>
    <t>1ra Cuota Bono Escolar + Bono Adicional</t>
  </si>
  <si>
    <t>XIV</t>
  </si>
  <si>
    <t>XV</t>
  </si>
  <si>
    <t>XVI</t>
  </si>
  <si>
    <t>16101</t>
  </si>
  <si>
    <t>16106</t>
  </si>
  <si>
    <t>16302</t>
  </si>
  <si>
    <t>16201</t>
  </si>
  <si>
    <t>16204</t>
  </si>
  <si>
    <t>16205</t>
  </si>
  <si>
    <t>16202</t>
  </si>
  <si>
    <t>16207</t>
  </si>
  <si>
    <t>16301</t>
  </si>
  <si>
    <t>16303</t>
  </si>
  <si>
    <t>16304</t>
  </si>
  <si>
    <t>16305</t>
  </si>
  <si>
    <t>16102</t>
  </si>
  <si>
    <t>16108</t>
  </si>
  <si>
    <t>16107</t>
  </si>
  <si>
    <t>16109</t>
  </si>
  <si>
    <t>16105</t>
  </si>
  <si>
    <t>16104</t>
  </si>
  <si>
    <t>16206</t>
  </si>
  <si>
    <t>16203</t>
  </si>
  <si>
    <t>16103</t>
  </si>
  <si>
    <t>REGION DE ARICA Y PARINACOTA</t>
  </si>
  <si>
    <t>REGION DE ÑUBLE</t>
  </si>
  <si>
    <t>REGION DE LOS RIOS</t>
  </si>
  <si>
    <t>REGION TARAPACA</t>
  </si>
  <si>
    <t>REGION ANTOFAGASTA</t>
  </si>
  <si>
    <t>REGION ATACAMA</t>
  </si>
  <si>
    <t>REGION COQUIMBO</t>
  </si>
  <si>
    <t>REGION VALPARAISO</t>
  </si>
  <si>
    <t>REGION O'HIGGINS</t>
  </si>
  <si>
    <t>REGION MAULE</t>
  </si>
  <si>
    <t>REGION BIOBIO</t>
  </si>
  <si>
    <t>REGION MAGALLANES</t>
  </si>
  <si>
    <t>REGION DE LA ARAUCANIA</t>
  </si>
  <si>
    <t>REGION DE LOS LAGOS</t>
  </si>
  <si>
    <t>REGION DE AYSEN</t>
  </si>
  <si>
    <t>LEY Nº 21.306, ART. 13º Y 14º</t>
  </si>
  <si>
    <t>LEY Nº 21.306,  ART. 13º Y 14º</t>
  </si>
  <si>
    <t>bono adicional ley 2020</t>
  </si>
  <si>
    <t>bono escolar ley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</si>
</sst>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3" fontId="0" fillId="0" borderId="1" xfId="0" applyNumberFormat="1" applyBorder="1"/>
    <xf numFmtId="0" fontId="2" fillId="0" borderId="3" xfId="0" applyFont="1" applyFill="1" applyBorder="1" applyAlignment="1"/>
    <xf numFmtId="0" fontId="6" fillId="0" borderId="4" xfId="0" applyFont="1" applyFill="1" applyBorder="1" applyAlignment="1"/>
    <xf numFmtId="3" fontId="0" fillId="0" borderId="3" xfId="0" applyNumberFormat="1" applyBorder="1"/>
    <xf numFmtId="3" fontId="0" fillId="0" borderId="5" xfId="0" applyNumberFormat="1" applyBorder="1"/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2" fillId="0" borderId="9" xfId="0" applyFont="1" applyFill="1" applyBorder="1" applyAlignment="1"/>
    <xf numFmtId="0" fontId="6" fillId="0" borderId="10" xfId="0" applyFont="1" applyFill="1" applyBorder="1" applyAlignment="1"/>
    <xf numFmtId="3" fontId="0" fillId="0" borderId="9" xfId="0" applyNumberFormat="1" applyBorder="1"/>
    <xf numFmtId="3" fontId="0" fillId="0" borderId="2" xfId="0" applyNumberFormat="1" applyBorder="1"/>
    <xf numFmtId="3" fontId="0" fillId="0" borderId="2" xfId="0" applyNumberFormat="1" applyFill="1" applyBorder="1"/>
    <xf numFmtId="0" fontId="6" fillId="0" borderId="11" xfId="0" applyFont="1" applyFill="1" applyBorder="1" applyAlignment="1"/>
    <xf numFmtId="3" fontId="0" fillId="0" borderId="10" xfId="0" applyNumberFormat="1" applyFill="1" applyBorder="1"/>
    <xf numFmtId="0" fontId="6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6" fillId="0" borderId="15" xfId="0" applyFont="1" applyFill="1" applyBorder="1" applyAlignment="1"/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4" xfId="0" applyFont="1" applyFill="1" applyBorder="1" applyAlignment="1"/>
    <xf numFmtId="3" fontId="0" fillId="0" borderId="23" xfId="0" applyNumberFormat="1" applyBorder="1"/>
    <xf numFmtId="3" fontId="11" fillId="0" borderId="16" xfId="0" applyNumberFormat="1" applyFont="1" applyBorder="1"/>
    <xf numFmtId="0" fontId="10" fillId="0" borderId="0" xfId="1" applyNumberFormat="1" applyFont="1" applyFill="1" applyBorder="1" applyAlignment="1"/>
    <xf numFmtId="3" fontId="11" fillId="0" borderId="24" xfId="0" applyNumberFormat="1" applyFont="1" applyBorder="1"/>
    <xf numFmtId="3" fontId="0" fillId="0" borderId="10" xfId="0" applyNumberFormat="1" applyBorder="1"/>
    <xf numFmtId="3" fontId="11" fillId="0" borderId="22" xfId="0" applyNumberFormat="1" applyFont="1" applyBorder="1"/>
    <xf numFmtId="3" fontId="11" fillId="0" borderId="17" xfId="0" applyNumberFormat="1" applyFont="1" applyBorder="1"/>
    <xf numFmtId="3" fontId="11" fillId="0" borderId="18" xfId="0" applyNumberFormat="1" applyFont="1" applyBorder="1"/>
    <xf numFmtId="3" fontId="11" fillId="0" borderId="16" xfId="0" applyNumberFormat="1" applyFont="1" applyFill="1" applyBorder="1"/>
    <xf numFmtId="3" fontId="0" fillId="0" borderId="0" xfId="0" applyNumberFormat="1"/>
    <xf numFmtId="0" fontId="0" fillId="0" borderId="0" xfId="0" applyFill="1"/>
    <xf numFmtId="3" fontId="0" fillId="0" borderId="9" xfId="0" applyNumberFormat="1" applyFill="1" applyBorder="1"/>
    <xf numFmtId="3" fontId="0" fillId="0" borderId="3" xfId="0" applyNumberFormat="1" applyFill="1" applyBorder="1"/>
    <xf numFmtId="3" fontId="0" fillId="0" borderId="1" xfId="0" applyNumberFormat="1" applyFill="1" applyBorder="1"/>
    <xf numFmtId="3" fontId="0" fillId="0" borderId="6" xfId="0" applyNumberFormat="1" applyFill="1" applyBorder="1"/>
    <xf numFmtId="3" fontId="0" fillId="0" borderId="5" xfId="0" applyNumberFormat="1" applyFill="1" applyBorder="1"/>
    <xf numFmtId="0" fontId="7" fillId="0" borderId="0" xfId="0" applyFont="1" applyFill="1" applyAlignment="1">
      <alignment horizontal="center"/>
    </xf>
    <xf numFmtId="3" fontId="11" fillId="0" borderId="24" xfId="0" applyNumberFormat="1" applyFont="1" applyFill="1" applyBorder="1"/>
    <xf numFmtId="0" fontId="0" fillId="2" borderId="0" xfId="0" applyFill="1"/>
    <xf numFmtId="3" fontId="0" fillId="0" borderId="0" xfId="0" applyNumberFormat="1" applyFill="1"/>
    <xf numFmtId="3" fontId="0" fillId="0" borderId="25" xfId="0" applyNumberFormat="1" applyFill="1" applyBorder="1"/>
    <xf numFmtId="3" fontId="11" fillId="0" borderId="22" xfId="0" applyNumberFormat="1" applyFont="1" applyFill="1" applyBorder="1"/>
    <xf numFmtId="0" fontId="7" fillId="0" borderId="0" xfId="0" applyFont="1" applyFill="1"/>
    <xf numFmtId="3" fontId="4" fillId="0" borderId="22" xfId="0" applyNumberFormat="1" applyFont="1" applyBorder="1"/>
    <xf numFmtId="0" fontId="5" fillId="0" borderId="16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/>
    <xf numFmtId="0" fontId="6" fillId="3" borderId="4" xfId="0" applyFont="1" applyFill="1" applyBorder="1" applyAlignment="1"/>
    <xf numFmtId="0" fontId="2" fillId="0" borderId="1" xfId="0" applyNumberFormat="1" applyFont="1" applyFill="1" applyBorder="1" applyAlignment="1"/>
    <xf numFmtId="0" fontId="5" fillId="0" borderId="26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2" fillId="0" borderId="1" xfId="0" applyFont="1" applyFill="1" applyBorder="1"/>
    <xf numFmtId="0" fontId="13" fillId="0" borderId="1" xfId="0" applyFont="1" applyFill="1" applyBorder="1"/>
    <xf numFmtId="3" fontId="0" fillId="0" borderId="22" xfId="0" applyNumberFormat="1" applyFill="1" applyBorder="1"/>
    <xf numFmtId="0" fontId="1" fillId="0" borderId="29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30" xfId="0" applyNumberFormat="1" applyFont="1" applyFill="1" applyBorder="1" applyAlignment="1">
      <alignment horizontal="left" wrapText="1"/>
    </xf>
    <xf numFmtId="49" fontId="2" fillId="0" borderId="31" xfId="0" applyNumberFormat="1" applyFont="1" applyFill="1" applyBorder="1" applyAlignment="1">
      <alignment horizontal="left" wrapText="1"/>
    </xf>
    <xf numFmtId="0" fontId="1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4" fillId="0" borderId="1" xfId="0" applyFont="1" applyBorder="1"/>
    <xf numFmtId="3" fontId="2" fillId="0" borderId="0" xfId="0" applyNumberFormat="1" applyFont="1"/>
    <xf numFmtId="0" fontId="5" fillId="0" borderId="16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39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zoomScaleNormal="100" workbookViewId="0">
      <pane ySplit="1" topLeftCell="A2" activePane="bottomLeft" state="frozen"/>
      <selection pane="bottomLeft" activeCell="G20" sqref="G20"/>
    </sheetView>
  </sheetViews>
  <sheetFormatPr baseColWidth="10" defaultRowHeight="12.75" x14ac:dyDescent="0.2"/>
  <cols>
    <col min="1" max="1" width="9.5703125" customWidth="1"/>
    <col min="2" max="2" width="13.140625" customWidth="1"/>
    <col min="3" max="3" width="15.28515625" bestFit="1" customWidth="1"/>
    <col min="4" max="4" width="14.5703125" style="43" customWidth="1"/>
    <col min="5" max="5" width="14.7109375" style="43" customWidth="1"/>
    <col min="6" max="6" width="13.28515625" style="43" customWidth="1"/>
    <col min="7" max="7" width="14.7109375" style="43" customWidth="1"/>
    <col min="8" max="8" width="14.5703125" style="43" customWidth="1"/>
    <col min="9" max="9" width="14.7109375" style="43" customWidth="1"/>
    <col min="10" max="10" width="12.28515625" style="43" customWidth="1"/>
    <col min="11" max="11" width="14.85546875" style="43" customWidth="1"/>
    <col min="12" max="12" width="14.5703125" style="43" customWidth="1"/>
    <col min="13" max="13" width="14.7109375" style="43" customWidth="1"/>
    <col min="14" max="14" width="12.28515625" style="43" customWidth="1"/>
    <col min="15" max="15" width="14.7109375" style="43" customWidth="1"/>
    <col min="16" max="16" width="14.5703125" style="43" customWidth="1"/>
    <col min="17" max="17" width="14.7109375" style="43" customWidth="1"/>
    <col min="18" max="18" width="12.28515625" style="43" customWidth="1"/>
    <col min="19" max="19" width="14.7109375" style="43" customWidth="1"/>
    <col min="20" max="20" width="14.5703125" style="43" customWidth="1"/>
    <col min="21" max="21" width="12.85546875" style="43" customWidth="1"/>
    <col min="22" max="22" width="12.7109375" style="43" customWidth="1"/>
    <col min="23" max="23" width="14.42578125" style="43" customWidth="1"/>
    <col min="24" max="24" width="14.42578125" customWidth="1"/>
    <col min="25" max="25" width="12.7109375" bestFit="1" customWidth="1"/>
  </cols>
  <sheetData>
    <row r="1" spans="1:25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5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5" s="31" customFormat="1" ht="18" x14ac:dyDescent="0.25">
      <c r="A3" s="98" t="s">
        <v>848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5" ht="13.5" thickBot="1" x14ac:dyDescent="0.25"/>
    <row r="5" spans="1:25" ht="19.5" customHeight="1" thickBot="1" x14ac:dyDescent="0.25">
      <c r="A5" s="92" t="s">
        <v>787</v>
      </c>
      <c r="B5" s="94" t="s">
        <v>788</v>
      </c>
      <c r="C5" s="96" t="s">
        <v>789</v>
      </c>
      <c r="D5" s="101" t="s">
        <v>9</v>
      </c>
      <c r="E5" s="102"/>
      <c r="F5" s="102"/>
      <c r="G5" s="103"/>
      <c r="H5" s="101" t="s">
        <v>10</v>
      </c>
      <c r="I5" s="102"/>
      <c r="J5" s="102"/>
      <c r="K5" s="103"/>
      <c r="L5" s="101" t="s">
        <v>11</v>
      </c>
      <c r="M5" s="102"/>
      <c r="N5" s="102"/>
      <c r="O5" s="103"/>
      <c r="P5" s="101" t="s">
        <v>12</v>
      </c>
      <c r="Q5" s="102"/>
      <c r="R5" s="102"/>
      <c r="S5" s="103"/>
      <c r="T5" s="90" t="s">
        <v>791</v>
      </c>
      <c r="U5" s="88" t="s">
        <v>790</v>
      </c>
      <c r="V5" s="88" t="s">
        <v>792</v>
      </c>
      <c r="W5" s="99" t="s">
        <v>820</v>
      </c>
    </row>
    <row r="6" spans="1:25" ht="52.5" customHeight="1" thickBot="1" x14ac:dyDescent="0.25">
      <c r="A6" s="93"/>
      <c r="B6" s="95"/>
      <c r="C6" s="97"/>
      <c r="D6" s="75" t="s">
        <v>812</v>
      </c>
      <c r="E6" s="71" t="s">
        <v>785</v>
      </c>
      <c r="F6" s="81" t="s">
        <v>811</v>
      </c>
      <c r="G6" s="82" t="s">
        <v>786</v>
      </c>
      <c r="H6" s="75" t="s">
        <v>812</v>
      </c>
      <c r="I6" s="71" t="s">
        <v>785</v>
      </c>
      <c r="J6" s="71" t="s">
        <v>784</v>
      </c>
      <c r="K6" s="76" t="s">
        <v>786</v>
      </c>
      <c r="L6" s="72" t="s">
        <v>812</v>
      </c>
      <c r="M6" s="73" t="s">
        <v>785</v>
      </c>
      <c r="N6" s="73" t="s">
        <v>784</v>
      </c>
      <c r="O6" s="74" t="s">
        <v>786</v>
      </c>
      <c r="P6" s="72" t="s">
        <v>812</v>
      </c>
      <c r="Q6" s="73" t="s">
        <v>785</v>
      </c>
      <c r="R6" s="73" t="s">
        <v>784</v>
      </c>
      <c r="S6" s="74" t="s">
        <v>786</v>
      </c>
      <c r="T6" s="91"/>
      <c r="U6" s="89"/>
      <c r="V6" s="89"/>
      <c r="W6" s="100"/>
    </row>
    <row r="7" spans="1:25" x14ac:dyDescent="0.2">
      <c r="A7" s="4" t="s">
        <v>19</v>
      </c>
      <c r="B7" s="1" t="s">
        <v>13</v>
      </c>
      <c r="C7" s="11" t="s">
        <v>20</v>
      </c>
      <c r="D7" s="83">
        <v>842</v>
      </c>
      <c r="E7" s="16">
        <f>D7*74426</f>
        <v>62666692</v>
      </c>
      <c r="F7" s="83">
        <v>528</v>
      </c>
      <c r="G7" s="18">
        <f>F7*31440</f>
        <v>16600320</v>
      </c>
      <c r="H7" s="83">
        <v>410</v>
      </c>
      <c r="I7" s="16">
        <f>H7*74426</f>
        <v>30514660</v>
      </c>
      <c r="J7" s="83">
        <v>223</v>
      </c>
      <c r="K7" s="18">
        <f>J7*31440</f>
        <v>7011120</v>
      </c>
      <c r="L7" s="83">
        <v>9</v>
      </c>
      <c r="M7" s="16">
        <f>L7*74426</f>
        <v>669834</v>
      </c>
      <c r="N7" s="83">
        <v>8</v>
      </c>
      <c r="O7" s="18">
        <f>N7*31440</f>
        <v>251520</v>
      </c>
      <c r="P7" s="83"/>
      <c r="Q7" s="16">
        <f>P7*74426</f>
        <v>0</v>
      </c>
      <c r="R7" s="83"/>
      <c r="S7" s="18">
        <f>R7*31440</f>
        <v>0</v>
      </c>
      <c r="T7" s="53">
        <f t="shared" ref="T7:T13" si="0">E7+I7+M7+Q7</f>
        <v>93851186</v>
      </c>
      <c r="U7" s="16">
        <f t="shared" ref="U7:U13" si="1">G7+K7+O7+S7</f>
        <v>23862960</v>
      </c>
      <c r="V7" s="16">
        <f t="shared" ref="V7:V13" si="2">T7/2</f>
        <v>46925593</v>
      </c>
      <c r="W7" s="18">
        <f t="shared" ref="W7:W13" si="3">(U7+V7)</f>
        <v>70788553</v>
      </c>
    </row>
    <row r="8" spans="1:25" x14ac:dyDescent="0.2">
      <c r="A8" s="4" t="s">
        <v>21</v>
      </c>
      <c r="B8" s="1" t="s">
        <v>22</v>
      </c>
      <c r="C8" s="11" t="s">
        <v>23</v>
      </c>
      <c r="D8" s="83">
        <v>122</v>
      </c>
      <c r="E8" s="16">
        <f t="shared" ref="E8:E13" si="4">D8*74426</f>
        <v>9079972</v>
      </c>
      <c r="F8" s="83">
        <v>93</v>
      </c>
      <c r="G8" s="18">
        <f t="shared" ref="G8:G13" si="5">F8*31440</f>
        <v>2923920</v>
      </c>
      <c r="H8" s="83">
        <v>44</v>
      </c>
      <c r="I8" s="16">
        <f t="shared" ref="I8:I13" si="6">H8*74426</f>
        <v>3274744</v>
      </c>
      <c r="J8" s="83">
        <v>37</v>
      </c>
      <c r="K8" s="18">
        <f t="shared" ref="K8:K13" si="7">J8*31440</f>
        <v>1163280</v>
      </c>
      <c r="L8" s="83"/>
      <c r="M8" s="16">
        <f t="shared" ref="M8:M13" si="8">L8*74426</f>
        <v>0</v>
      </c>
      <c r="N8" s="83"/>
      <c r="O8" s="18">
        <f t="shared" ref="O8:O13" si="9">N8*31440</f>
        <v>0</v>
      </c>
      <c r="P8" s="83">
        <v>16</v>
      </c>
      <c r="Q8" s="16">
        <f t="shared" ref="Q8:Q13" si="10">P8*74426</f>
        <v>1190816</v>
      </c>
      <c r="R8" s="83">
        <v>16</v>
      </c>
      <c r="S8" s="18">
        <f t="shared" ref="S8:S13" si="11">R8*31440</f>
        <v>503040</v>
      </c>
      <c r="T8" s="53">
        <f t="shared" si="0"/>
        <v>13545532</v>
      </c>
      <c r="U8" s="16">
        <f t="shared" si="1"/>
        <v>4590240</v>
      </c>
      <c r="V8" s="16">
        <f t="shared" si="2"/>
        <v>6772766</v>
      </c>
      <c r="W8" s="18">
        <f t="shared" si="3"/>
        <v>11363006</v>
      </c>
    </row>
    <row r="9" spans="1:25" x14ac:dyDescent="0.2">
      <c r="A9" s="4" t="s">
        <v>24</v>
      </c>
      <c r="B9" s="1" t="s">
        <v>25</v>
      </c>
      <c r="C9" s="11" t="s">
        <v>26</v>
      </c>
      <c r="D9" s="83">
        <v>122</v>
      </c>
      <c r="E9" s="16">
        <f t="shared" si="4"/>
        <v>9079972</v>
      </c>
      <c r="F9" s="83">
        <v>95</v>
      </c>
      <c r="G9" s="18">
        <f t="shared" si="5"/>
        <v>2986800</v>
      </c>
      <c r="H9" s="83">
        <v>45</v>
      </c>
      <c r="I9" s="16">
        <f t="shared" si="6"/>
        <v>3349170</v>
      </c>
      <c r="J9" s="83">
        <v>40</v>
      </c>
      <c r="K9" s="18">
        <f t="shared" si="7"/>
        <v>1257600</v>
      </c>
      <c r="L9" s="83"/>
      <c r="M9" s="16">
        <f t="shared" si="8"/>
        <v>0</v>
      </c>
      <c r="N9" s="83"/>
      <c r="O9" s="18">
        <f t="shared" si="9"/>
        <v>0</v>
      </c>
      <c r="P9" s="83"/>
      <c r="Q9" s="16">
        <f t="shared" si="10"/>
        <v>0</v>
      </c>
      <c r="R9" s="83"/>
      <c r="S9" s="18">
        <f t="shared" si="11"/>
        <v>0</v>
      </c>
      <c r="T9" s="53">
        <f t="shared" si="0"/>
        <v>12429142</v>
      </c>
      <c r="U9" s="16">
        <f t="shared" si="1"/>
        <v>4244400</v>
      </c>
      <c r="V9" s="16">
        <f t="shared" si="2"/>
        <v>6214571</v>
      </c>
      <c r="W9" s="18">
        <f t="shared" si="3"/>
        <v>10458971</v>
      </c>
    </row>
    <row r="10" spans="1:25" x14ac:dyDescent="0.2">
      <c r="A10" s="4" t="s">
        <v>27</v>
      </c>
      <c r="B10" s="1" t="s">
        <v>28</v>
      </c>
      <c r="C10" s="11" t="s">
        <v>29</v>
      </c>
      <c r="D10" s="83">
        <v>27</v>
      </c>
      <c r="E10" s="16">
        <f t="shared" si="4"/>
        <v>2009502</v>
      </c>
      <c r="F10" s="83">
        <v>9</v>
      </c>
      <c r="G10" s="18">
        <f t="shared" si="5"/>
        <v>282960</v>
      </c>
      <c r="H10" s="83">
        <v>20</v>
      </c>
      <c r="I10" s="16">
        <f t="shared" si="6"/>
        <v>1488520</v>
      </c>
      <c r="J10" s="83">
        <v>14</v>
      </c>
      <c r="K10" s="18">
        <f t="shared" si="7"/>
        <v>440160</v>
      </c>
      <c r="L10" s="83"/>
      <c r="M10" s="16">
        <f t="shared" si="8"/>
        <v>0</v>
      </c>
      <c r="N10" s="83"/>
      <c r="O10" s="18">
        <f t="shared" si="9"/>
        <v>0</v>
      </c>
      <c r="P10" s="83"/>
      <c r="Q10" s="16">
        <f t="shared" si="10"/>
        <v>0</v>
      </c>
      <c r="R10" s="83"/>
      <c r="S10" s="18">
        <f t="shared" si="11"/>
        <v>0</v>
      </c>
      <c r="T10" s="53">
        <f t="shared" si="0"/>
        <v>3498022</v>
      </c>
      <c r="U10" s="16">
        <f t="shared" si="1"/>
        <v>723120</v>
      </c>
      <c r="V10" s="16">
        <f t="shared" si="2"/>
        <v>1749011</v>
      </c>
      <c r="W10" s="18">
        <f t="shared" si="3"/>
        <v>2472131</v>
      </c>
    </row>
    <row r="11" spans="1:25" x14ac:dyDescent="0.2">
      <c r="A11" s="4" t="s">
        <v>30</v>
      </c>
      <c r="B11" s="1" t="s">
        <v>31</v>
      </c>
      <c r="C11" s="11" t="s">
        <v>32</v>
      </c>
      <c r="D11" s="83">
        <v>37</v>
      </c>
      <c r="E11" s="16">
        <f t="shared" si="4"/>
        <v>2753762</v>
      </c>
      <c r="F11" s="83">
        <v>17</v>
      </c>
      <c r="G11" s="18">
        <f t="shared" si="5"/>
        <v>534480</v>
      </c>
      <c r="H11" s="83"/>
      <c r="I11" s="16">
        <f t="shared" si="6"/>
        <v>0</v>
      </c>
      <c r="J11" s="83"/>
      <c r="K11" s="18">
        <f t="shared" si="7"/>
        <v>0</v>
      </c>
      <c r="L11" s="83"/>
      <c r="M11" s="16">
        <f t="shared" si="8"/>
        <v>0</v>
      </c>
      <c r="N11" s="83"/>
      <c r="O11" s="18">
        <f t="shared" si="9"/>
        <v>0</v>
      </c>
      <c r="P11" s="83"/>
      <c r="Q11" s="16">
        <f t="shared" si="10"/>
        <v>0</v>
      </c>
      <c r="R11" s="83"/>
      <c r="S11" s="18">
        <f t="shared" si="11"/>
        <v>0</v>
      </c>
      <c r="T11" s="53">
        <f t="shared" si="0"/>
        <v>2753762</v>
      </c>
      <c r="U11" s="16">
        <f t="shared" si="1"/>
        <v>534480</v>
      </c>
      <c r="V11" s="16">
        <f t="shared" si="2"/>
        <v>1376881</v>
      </c>
      <c r="W11" s="18">
        <f t="shared" si="3"/>
        <v>1911361</v>
      </c>
    </row>
    <row r="12" spans="1:25" s="43" customFormat="1" x14ac:dyDescent="0.2">
      <c r="A12" s="4" t="s">
        <v>33</v>
      </c>
      <c r="B12" s="1" t="s">
        <v>34</v>
      </c>
      <c r="C12" s="11" t="s">
        <v>35</v>
      </c>
      <c r="D12" s="83">
        <v>8</v>
      </c>
      <c r="E12" s="16">
        <f t="shared" si="4"/>
        <v>595408</v>
      </c>
      <c r="F12" s="83">
        <v>3</v>
      </c>
      <c r="G12" s="18">
        <f t="shared" si="5"/>
        <v>94320</v>
      </c>
      <c r="H12" s="83">
        <v>4</v>
      </c>
      <c r="I12" s="16">
        <f t="shared" si="6"/>
        <v>297704</v>
      </c>
      <c r="J12" s="83">
        <v>3</v>
      </c>
      <c r="K12" s="18">
        <f t="shared" si="7"/>
        <v>94320</v>
      </c>
      <c r="L12" s="83"/>
      <c r="M12" s="16">
        <f t="shared" si="8"/>
        <v>0</v>
      </c>
      <c r="N12" s="83"/>
      <c r="O12" s="18">
        <f t="shared" si="9"/>
        <v>0</v>
      </c>
      <c r="P12" s="83">
        <v>8</v>
      </c>
      <c r="Q12" s="16">
        <f t="shared" si="10"/>
        <v>595408</v>
      </c>
      <c r="R12" s="83">
        <v>8</v>
      </c>
      <c r="S12" s="18">
        <f t="shared" si="11"/>
        <v>251520</v>
      </c>
      <c r="T12" s="53">
        <f t="shared" si="0"/>
        <v>1488520</v>
      </c>
      <c r="U12" s="16">
        <f t="shared" si="1"/>
        <v>440160</v>
      </c>
      <c r="V12" s="16">
        <f t="shared" si="2"/>
        <v>744260</v>
      </c>
      <c r="W12" s="18">
        <f t="shared" si="3"/>
        <v>1184420</v>
      </c>
      <c r="Y12"/>
    </row>
    <row r="13" spans="1:25" ht="13.5" thickBot="1" x14ac:dyDescent="0.25">
      <c r="A13" s="4" t="s">
        <v>36</v>
      </c>
      <c r="B13" s="1" t="s">
        <v>37</v>
      </c>
      <c r="C13" s="11" t="s">
        <v>38</v>
      </c>
      <c r="D13" s="83">
        <v>353</v>
      </c>
      <c r="E13" s="16">
        <f t="shared" si="4"/>
        <v>26272378</v>
      </c>
      <c r="F13" s="83">
        <v>223</v>
      </c>
      <c r="G13" s="18">
        <f t="shared" si="5"/>
        <v>7011120</v>
      </c>
      <c r="H13" s="83">
        <v>164</v>
      </c>
      <c r="I13" s="16">
        <f t="shared" si="6"/>
        <v>12205864</v>
      </c>
      <c r="J13" s="83">
        <v>101</v>
      </c>
      <c r="K13" s="18">
        <f t="shared" si="7"/>
        <v>3175440</v>
      </c>
      <c r="L13" s="83"/>
      <c r="M13" s="16">
        <f t="shared" si="8"/>
        <v>0</v>
      </c>
      <c r="N13" s="83"/>
      <c r="O13" s="18">
        <f t="shared" si="9"/>
        <v>0</v>
      </c>
      <c r="P13" s="83"/>
      <c r="Q13" s="16">
        <f t="shared" si="10"/>
        <v>0</v>
      </c>
      <c r="R13" s="67"/>
      <c r="S13" s="18">
        <f t="shared" si="11"/>
        <v>0</v>
      </c>
      <c r="T13" s="53">
        <f t="shared" si="0"/>
        <v>38478242</v>
      </c>
      <c r="U13" s="16">
        <f t="shared" si="1"/>
        <v>10186560</v>
      </c>
      <c r="V13" s="16">
        <f t="shared" si="2"/>
        <v>19239121</v>
      </c>
      <c r="W13" s="18">
        <f t="shared" si="3"/>
        <v>29425681</v>
      </c>
    </row>
    <row r="14" spans="1:25" ht="15.75" thickBot="1" x14ac:dyDescent="0.3">
      <c r="A14" s="85" t="s">
        <v>793</v>
      </c>
      <c r="B14" s="86"/>
      <c r="C14" s="87"/>
      <c r="D14" s="54">
        <f t="shared" ref="D14:W14" si="12">SUM(D7:D13)</f>
        <v>1511</v>
      </c>
      <c r="E14" s="41">
        <f t="shared" si="12"/>
        <v>112457686</v>
      </c>
      <c r="F14" s="41">
        <f t="shared" si="12"/>
        <v>968</v>
      </c>
      <c r="G14" s="41">
        <f t="shared" si="12"/>
        <v>30433920</v>
      </c>
      <c r="H14" s="41">
        <f t="shared" si="12"/>
        <v>687</v>
      </c>
      <c r="I14" s="41">
        <f t="shared" si="12"/>
        <v>51130662</v>
      </c>
      <c r="J14" s="41">
        <f t="shared" si="12"/>
        <v>418</v>
      </c>
      <c r="K14" s="41">
        <f t="shared" si="12"/>
        <v>13141920</v>
      </c>
      <c r="L14" s="41">
        <f t="shared" si="12"/>
        <v>9</v>
      </c>
      <c r="M14" s="41">
        <f t="shared" si="12"/>
        <v>669834</v>
      </c>
      <c r="N14" s="41">
        <f t="shared" si="12"/>
        <v>8</v>
      </c>
      <c r="O14" s="41">
        <f t="shared" si="12"/>
        <v>251520</v>
      </c>
      <c r="P14" s="41">
        <f t="shared" si="12"/>
        <v>24</v>
      </c>
      <c r="Q14" s="41">
        <f t="shared" si="12"/>
        <v>1786224</v>
      </c>
      <c r="R14" s="41">
        <f t="shared" si="12"/>
        <v>24</v>
      </c>
      <c r="S14" s="41">
        <f t="shared" si="12"/>
        <v>754560</v>
      </c>
      <c r="T14" s="41">
        <f t="shared" si="12"/>
        <v>166044406</v>
      </c>
      <c r="U14" s="41">
        <f t="shared" si="12"/>
        <v>44581920</v>
      </c>
      <c r="V14" s="41">
        <f t="shared" si="12"/>
        <v>83022203</v>
      </c>
      <c r="W14" s="54">
        <f t="shared" si="12"/>
        <v>127604123</v>
      </c>
      <c r="X14" s="42">
        <f>(U14+V14)</f>
        <v>127604123</v>
      </c>
    </row>
    <row r="24" spans="5:17" x14ac:dyDescent="0.2">
      <c r="Q24" s="43">
        <v>1</v>
      </c>
    </row>
    <row r="27" spans="5:17" x14ac:dyDescent="0.2">
      <c r="E27" s="78"/>
    </row>
  </sheetData>
  <mergeCells count="15">
    <mergeCell ref="A1:W1"/>
    <mergeCell ref="A2:W2"/>
    <mergeCell ref="A3:W3"/>
    <mergeCell ref="W5:W6"/>
    <mergeCell ref="D5:G5"/>
    <mergeCell ref="H5:K5"/>
    <mergeCell ref="L5:O5"/>
    <mergeCell ref="P5:S5"/>
    <mergeCell ref="A14:C14"/>
    <mergeCell ref="U5:U6"/>
    <mergeCell ref="T5:T6"/>
    <mergeCell ref="V5:V6"/>
    <mergeCell ref="A5:A6"/>
    <mergeCell ref="B5:B6"/>
    <mergeCell ref="C5:C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50" orientation="landscape" r:id="rId1"/>
  <headerFooter alignWithMargins="0">
    <oddHeader xml:space="preserve">&amp;LDivisión de Municipalidades
Departamento de Finanzas Municipales
Unidad de Análisis Financiero
</oddHeader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Normal="100" workbookViewId="0">
      <selection activeCell="C4" sqref="C1:Y1048576"/>
    </sheetView>
  </sheetViews>
  <sheetFormatPr baseColWidth="10" defaultRowHeight="12.75" x14ac:dyDescent="0.2"/>
  <cols>
    <col min="2" max="2" width="13.7109375" customWidth="1"/>
    <col min="3" max="3" width="16.42578125" customWidth="1"/>
    <col min="4" max="20" width="16.42578125" style="43" customWidth="1"/>
    <col min="21" max="21" width="13.140625" style="43" customWidth="1"/>
    <col min="22" max="22" width="13.5703125" style="43" customWidth="1"/>
    <col min="23" max="23" width="15.7109375" style="43" customWidth="1"/>
    <col min="24" max="24" width="13.1406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14" t="s">
        <v>791</v>
      </c>
      <c r="U5" s="116" t="s">
        <v>790</v>
      </c>
      <c r="V5" s="116" t="s">
        <v>792</v>
      </c>
      <c r="W5" s="138" t="s">
        <v>820</v>
      </c>
    </row>
    <row r="6" spans="1:23" ht="33.75" customHeight="1" thickBot="1" x14ac:dyDescent="0.25">
      <c r="A6" s="119"/>
      <c r="B6" s="121"/>
      <c r="C6" s="97"/>
      <c r="D6" s="57" t="s">
        <v>812</v>
      </c>
      <c r="E6" s="24" t="s">
        <v>785</v>
      </c>
      <c r="F6" s="24" t="s">
        <v>784</v>
      </c>
      <c r="G6" s="25" t="s">
        <v>786</v>
      </c>
      <c r="H6" s="57" t="s">
        <v>812</v>
      </c>
      <c r="I6" s="24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15"/>
      <c r="U6" s="117"/>
      <c r="V6" s="117"/>
      <c r="W6" s="139"/>
    </row>
    <row r="7" spans="1:23" x14ac:dyDescent="0.2">
      <c r="A7" s="4" t="s">
        <v>554</v>
      </c>
      <c r="B7" s="1" t="s">
        <v>555</v>
      </c>
      <c r="C7" s="5" t="s">
        <v>556</v>
      </c>
      <c r="D7" s="83"/>
      <c r="E7" s="16">
        <f>D7*74426</f>
        <v>0</v>
      </c>
      <c r="F7" s="83"/>
      <c r="G7" s="18">
        <f>F7*31440</f>
        <v>0</v>
      </c>
      <c r="H7" s="83">
        <v>377</v>
      </c>
      <c r="I7" s="16">
        <f>H7*74426</f>
        <v>28058602</v>
      </c>
      <c r="J7" s="83">
        <v>174</v>
      </c>
      <c r="K7" s="18">
        <f>J7*31440</f>
        <v>5470560</v>
      </c>
      <c r="L7" s="83"/>
      <c r="M7" s="16">
        <f>L7*74426</f>
        <v>0</v>
      </c>
      <c r="N7" s="58"/>
      <c r="O7" s="18">
        <f>N7*31440</f>
        <v>0</v>
      </c>
      <c r="P7" s="83"/>
      <c r="Q7" s="16">
        <f>P7*74426</f>
        <v>0</v>
      </c>
      <c r="R7" s="83"/>
      <c r="S7" s="18">
        <f>R7*31440</f>
        <v>0</v>
      </c>
      <c r="T7" s="45">
        <f t="shared" ref="T7:T36" si="0">(E7+I7+M7+Q7)</f>
        <v>28058602</v>
      </c>
      <c r="U7" s="46">
        <f t="shared" ref="U7:U36" si="1">(G7+K7+O7+S7)</f>
        <v>5470560</v>
      </c>
      <c r="V7" s="46">
        <f t="shared" ref="V7:V36" si="2">T7/2</f>
        <v>14029301</v>
      </c>
      <c r="W7" s="18">
        <f t="shared" ref="W7:W36" si="3">(V7+U7)</f>
        <v>19499861</v>
      </c>
    </row>
    <row r="8" spans="1:23" x14ac:dyDescent="0.2">
      <c r="A8" s="4" t="s">
        <v>557</v>
      </c>
      <c r="B8" s="1" t="s">
        <v>558</v>
      </c>
      <c r="C8" s="5" t="s">
        <v>559</v>
      </c>
      <c r="D8" s="83">
        <v>98</v>
      </c>
      <c r="E8" s="16">
        <f t="shared" ref="E8:E36" si="4">D8*74426</f>
        <v>7293748</v>
      </c>
      <c r="F8" s="83">
        <v>59</v>
      </c>
      <c r="G8" s="18">
        <f t="shared" ref="G8:G36" si="5">F8*31440</f>
        <v>1854960</v>
      </c>
      <c r="H8" s="83">
        <v>53</v>
      </c>
      <c r="I8" s="16">
        <f t="shared" ref="I8:I36" si="6">H8*74426</f>
        <v>3944578</v>
      </c>
      <c r="J8" s="83">
        <v>42</v>
      </c>
      <c r="K8" s="18">
        <f t="shared" ref="K8:K36" si="7">J8*31440</f>
        <v>1320480</v>
      </c>
      <c r="L8" s="83"/>
      <c r="M8" s="16">
        <f t="shared" ref="M8:M36" si="8">L8*74426</f>
        <v>0</v>
      </c>
      <c r="N8" s="58"/>
      <c r="O8" s="18">
        <f t="shared" ref="O8:O36" si="9">N8*31440</f>
        <v>0</v>
      </c>
      <c r="P8" s="83">
        <v>4</v>
      </c>
      <c r="Q8" s="16">
        <f t="shared" ref="Q8:Q36" si="10">P8*74426</f>
        <v>297704</v>
      </c>
      <c r="R8" s="83">
        <v>4</v>
      </c>
      <c r="S8" s="18">
        <f t="shared" ref="S8:S36" si="11">R8*31440</f>
        <v>125760</v>
      </c>
      <c r="T8" s="45">
        <f t="shared" si="0"/>
        <v>11536030</v>
      </c>
      <c r="U8" s="46">
        <f t="shared" si="1"/>
        <v>3301200</v>
      </c>
      <c r="V8" s="46">
        <f t="shared" si="2"/>
        <v>5768015</v>
      </c>
      <c r="W8" s="18">
        <f t="shared" si="3"/>
        <v>9069215</v>
      </c>
    </row>
    <row r="9" spans="1:23" x14ac:dyDescent="0.2">
      <c r="A9" s="4" t="s">
        <v>560</v>
      </c>
      <c r="B9" s="1" t="s">
        <v>561</v>
      </c>
      <c r="C9" s="5" t="s">
        <v>562</v>
      </c>
      <c r="D9" s="83">
        <v>56</v>
      </c>
      <c r="E9" s="16">
        <f t="shared" si="4"/>
        <v>4167856</v>
      </c>
      <c r="F9" s="83">
        <v>30</v>
      </c>
      <c r="G9" s="18">
        <f t="shared" si="5"/>
        <v>943200</v>
      </c>
      <c r="H9" s="83">
        <v>13</v>
      </c>
      <c r="I9" s="16">
        <f t="shared" si="6"/>
        <v>967538</v>
      </c>
      <c r="J9" s="83">
        <v>5</v>
      </c>
      <c r="K9" s="18">
        <f t="shared" si="7"/>
        <v>157200</v>
      </c>
      <c r="L9" s="83"/>
      <c r="M9" s="16">
        <f t="shared" si="8"/>
        <v>0</v>
      </c>
      <c r="N9" s="58"/>
      <c r="O9" s="18">
        <f t="shared" si="9"/>
        <v>0</v>
      </c>
      <c r="P9" s="83">
        <v>13</v>
      </c>
      <c r="Q9" s="16">
        <f t="shared" si="10"/>
        <v>967538</v>
      </c>
      <c r="R9" s="83">
        <v>13</v>
      </c>
      <c r="S9" s="18">
        <f t="shared" si="11"/>
        <v>408720</v>
      </c>
      <c r="T9" s="45">
        <f t="shared" si="0"/>
        <v>6102932</v>
      </c>
      <c r="U9" s="46">
        <f t="shared" si="1"/>
        <v>1509120</v>
      </c>
      <c r="V9" s="46">
        <f t="shared" si="2"/>
        <v>3051466</v>
      </c>
      <c r="W9" s="18">
        <f t="shared" si="3"/>
        <v>4560586</v>
      </c>
    </row>
    <row r="10" spans="1:23" x14ac:dyDescent="0.2">
      <c r="A10" s="4" t="s">
        <v>563</v>
      </c>
      <c r="B10" s="1" t="s">
        <v>564</v>
      </c>
      <c r="C10" s="5" t="s">
        <v>565</v>
      </c>
      <c r="D10" s="83">
        <v>134</v>
      </c>
      <c r="E10" s="16">
        <f t="shared" si="4"/>
        <v>9973084</v>
      </c>
      <c r="F10" s="83">
        <v>72</v>
      </c>
      <c r="G10" s="18">
        <f t="shared" si="5"/>
        <v>2263680</v>
      </c>
      <c r="H10" s="83">
        <v>62</v>
      </c>
      <c r="I10" s="16">
        <f t="shared" si="6"/>
        <v>4614412</v>
      </c>
      <c r="J10" s="83">
        <v>58</v>
      </c>
      <c r="K10" s="18">
        <f t="shared" si="7"/>
        <v>1823520</v>
      </c>
      <c r="L10" s="83"/>
      <c r="M10" s="16">
        <f t="shared" si="8"/>
        <v>0</v>
      </c>
      <c r="N10" s="58"/>
      <c r="O10" s="18">
        <f t="shared" si="9"/>
        <v>0</v>
      </c>
      <c r="P10" s="83">
        <v>5</v>
      </c>
      <c r="Q10" s="16">
        <f t="shared" si="10"/>
        <v>372130</v>
      </c>
      <c r="R10" s="83">
        <v>5</v>
      </c>
      <c r="S10" s="18">
        <f t="shared" si="11"/>
        <v>157200</v>
      </c>
      <c r="T10" s="45">
        <f t="shared" si="0"/>
        <v>14959626</v>
      </c>
      <c r="U10" s="46">
        <f t="shared" si="1"/>
        <v>4244400</v>
      </c>
      <c r="V10" s="46">
        <f t="shared" si="2"/>
        <v>7479813</v>
      </c>
      <c r="W10" s="18">
        <f t="shared" si="3"/>
        <v>11724213</v>
      </c>
    </row>
    <row r="11" spans="1:23" x14ac:dyDescent="0.2">
      <c r="A11" s="4" t="s">
        <v>566</v>
      </c>
      <c r="B11" s="1" t="s">
        <v>567</v>
      </c>
      <c r="C11" s="5" t="s">
        <v>568</v>
      </c>
      <c r="D11" s="83">
        <v>98</v>
      </c>
      <c r="E11" s="16">
        <f t="shared" si="4"/>
        <v>7293748</v>
      </c>
      <c r="F11" s="83">
        <v>42</v>
      </c>
      <c r="G11" s="18">
        <f t="shared" si="5"/>
        <v>1320480</v>
      </c>
      <c r="H11" s="83">
        <v>49</v>
      </c>
      <c r="I11" s="16">
        <f t="shared" si="6"/>
        <v>3646874</v>
      </c>
      <c r="J11" s="83">
        <v>38</v>
      </c>
      <c r="K11" s="18">
        <f t="shared" si="7"/>
        <v>1194720</v>
      </c>
      <c r="L11" s="83"/>
      <c r="M11" s="16">
        <f t="shared" si="8"/>
        <v>0</v>
      </c>
      <c r="N11" s="58"/>
      <c r="O11" s="18">
        <f t="shared" si="9"/>
        <v>0</v>
      </c>
      <c r="P11" s="83"/>
      <c r="Q11" s="16">
        <f t="shared" si="10"/>
        <v>0</v>
      </c>
      <c r="R11" s="83"/>
      <c r="S11" s="18">
        <f t="shared" si="11"/>
        <v>0</v>
      </c>
      <c r="T11" s="45">
        <f t="shared" si="0"/>
        <v>10940622</v>
      </c>
      <c r="U11" s="46">
        <f t="shared" si="1"/>
        <v>2515200</v>
      </c>
      <c r="V11" s="46">
        <f t="shared" si="2"/>
        <v>5470311</v>
      </c>
      <c r="W11" s="18">
        <f t="shared" si="3"/>
        <v>7985511</v>
      </c>
    </row>
    <row r="12" spans="1:23" x14ac:dyDescent="0.2">
      <c r="A12" s="4" t="s">
        <v>569</v>
      </c>
      <c r="B12" s="1" t="s">
        <v>570</v>
      </c>
      <c r="C12" s="5" t="s">
        <v>571</v>
      </c>
      <c r="D12" s="83">
        <v>104</v>
      </c>
      <c r="E12" s="16">
        <f t="shared" si="4"/>
        <v>7740304</v>
      </c>
      <c r="F12" s="83">
        <v>53</v>
      </c>
      <c r="G12" s="18">
        <f t="shared" si="5"/>
        <v>1666320</v>
      </c>
      <c r="H12" s="83">
        <v>88</v>
      </c>
      <c r="I12" s="16">
        <f t="shared" si="6"/>
        <v>6549488</v>
      </c>
      <c r="J12" s="83">
        <v>59</v>
      </c>
      <c r="K12" s="18">
        <f t="shared" si="7"/>
        <v>1854960</v>
      </c>
      <c r="L12" s="83"/>
      <c r="M12" s="16">
        <f t="shared" si="8"/>
        <v>0</v>
      </c>
      <c r="N12" s="58"/>
      <c r="O12" s="18">
        <f t="shared" si="9"/>
        <v>0</v>
      </c>
      <c r="P12" s="83">
        <v>21</v>
      </c>
      <c r="Q12" s="16">
        <f t="shared" si="10"/>
        <v>1562946</v>
      </c>
      <c r="R12" s="83">
        <v>20</v>
      </c>
      <c r="S12" s="18">
        <f t="shared" si="11"/>
        <v>628800</v>
      </c>
      <c r="T12" s="45">
        <f t="shared" si="0"/>
        <v>15852738</v>
      </c>
      <c r="U12" s="46">
        <f t="shared" si="1"/>
        <v>4150080</v>
      </c>
      <c r="V12" s="46">
        <f t="shared" si="2"/>
        <v>7926369</v>
      </c>
      <c r="W12" s="18">
        <f t="shared" si="3"/>
        <v>12076449</v>
      </c>
    </row>
    <row r="13" spans="1:23" x14ac:dyDescent="0.2">
      <c r="A13" s="4" t="s">
        <v>572</v>
      </c>
      <c r="B13" s="1" t="s">
        <v>573</v>
      </c>
      <c r="C13" s="5" t="s">
        <v>574</v>
      </c>
      <c r="D13" s="83">
        <v>84</v>
      </c>
      <c r="E13" s="16">
        <f t="shared" si="4"/>
        <v>6251784</v>
      </c>
      <c r="F13" s="83">
        <v>40</v>
      </c>
      <c r="G13" s="18">
        <f t="shared" si="5"/>
        <v>1257600</v>
      </c>
      <c r="H13" s="83">
        <v>64</v>
      </c>
      <c r="I13" s="16">
        <f t="shared" si="6"/>
        <v>4763264</v>
      </c>
      <c r="J13" s="83">
        <v>47</v>
      </c>
      <c r="K13" s="18">
        <f t="shared" si="7"/>
        <v>1477680</v>
      </c>
      <c r="L13" s="83"/>
      <c r="M13" s="16">
        <f t="shared" si="8"/>
        <v>0</v>
      </c>
      <c r="N13" s="58"/>
      <c r="O13" s="18">
        <f t="shared" si="9"/>
        <v>0</v>
      </c>
      <c r="P13" s="83">
        <v>6</v>
      </c>
      <c r="Q13" s="16">
        <f t="shared" si="10"/>
        <v>446556</v>
      </c>
      <c r="R13" s="83">
        <v>3</v>
      </c>
      <c r="S13" s="18">
        <f t="shared" si="11"/>
        <v>94320</v>
      </c>
      <c r="T13" s="45">
        <f t="shared" si="0"/>
        <v>11461604</v>
      </c>
      <c r="U13" s="46">
        <f t="shared" si="1"/>
        <v>2829600</v>
      </c>
      <c r="V13" s="46">
        <f t="shared" si="2"/>
        <v>5730802</v>
      </c>
      <c r="W13" s="18">
        <f t="shared" si="3"/>
        <v>8560402</v>
      </c>
    </row>
    <row r="14" spans="1:23" x14ac:dyDescent="0.2">
      <c r="A14" s="4" t="s">
        <v>555</v>
      </c>
      <c r="B14" s="1" t="s">
        <v>518</v>
      </c>
      <c r="C14" s="5" t="s">
        <v>575</v>
      </c>
      <c r="D14" s="83">
        <v>1650</v>
      </c>
      <c r="E14" s="16">
        <f t="shared" si="4"/>
        <v>122802900</v>
      </c>
      <c r="F14" s="83">
        <v>1055</v>
      </c>
      <c r="G14" s="18">
        <f t="shared" si="5"/>
        <v>33169200</v>
      </c>
      <c r="H14" s="83">
        <v>450</v>
      </c>
      <c r="I14" s="16">
        <f t="shared" si="6"/>
        <v>33491700</v>
      </c>
      <c r="J14" s="83">
        <v>240</v>
      </c>
      <c r="K14" s="18">
        <f t="shared" si="7"/>
        <v>7545600</v>
      </c>
      <c r="L14" s="83">
        <v>8</v>
      </c>
      <c r="M14" s="16">
        <f t="shared" si="8"/>
        <v>595408</v>
      </c>
      <c r="N14" s="58">
        <v>8</v>
      </c>
      <c r="O14" s="18">
        <f t="shared" si="9"/>
        <v>251520</v>
      </c>
      <c r="P14" s="83">
        <v>280</v>
      </c>
      <c r="Q14" s="16">
        <f t="shared" si="10"/>
        <v>20839280</v>
      </c>
      <c r="R14" s="83">
        <v>210</v>
      </c>
      <c r="S14" s="18">
        <f t="shared" si="11"/>
        <v>6602400</v>
      </c>
      <c r="T14" s="45">
        <f t="shared" si="0"/>
        <v>177729288</v>
      </c>
      <c r="U14" s="46">
        <f t="shared" si="1"/>
        <v>47568720</v>
      </c>
      <c r="V14" s="46">
        <f t="shared" si="2"/>
        <v>88864644</v>
      </c>
      <c r="W14" s="18">
        <f t="shared" si="3"/>
        <v>136433364</v>
      </c>
    </row>
    <row r="15" spans="1:23" x14ac:dyDescent="0.2">
      <c r="A15" s="4" t="s">
        <v>561</v>
      </c>
      <c r="B15" s="1" t="s">
        <v>524</v>
      </c>
      <c r="C15" s="5" t="s">
        <v>576</v>
      </c>
      <c r="D15" s="83">
        <v>46</v>
      </c>
      <c r="E15" s="16">
        <f t="shared" si="4"/>
        <v>3423596</v>
      </c>
      <c r="F15" s="83">
        <v>12</v>
      </c>
      <c r="G15" s="18">
        <f t="shared" si="5"/>
        <v>377280</v>
      </c>
      <c r="H15" s="83">
        <v>24</v>
      </c>
      <c r="I15" s="16">
        <f t="shared" si="6"/>
        <v>1786224</v>
      </c>
      <c r="J15" s="83">
        <v>13</v>
      </c>
      <c r="K15" s="18">
        <f t="shared" si="7"/>
        <v>408720</v>
      </c>
      <c r="L15" s="83"/>
      <c r="M15" s="16">
        <f t="shared" si="8"/>
        <v>0</v>
      </c>
      <c r="N15" s="58"/>
      <c r="O15" s="18">
        <f t="shared" si="9"/>
        <v>0</v>
      </c>
      <c r="P15" s="83">
        <v>8</v>
      </c>
      <c r="Q15" s="16">
        <f t="shared" si="10"/>
        <v>595408</v>
      </c>
      <c r="R15" s="83">
        <v>7</v>
      </c>
      <c r="S15" s="18">
        <f t="shared" si="11"/>
        <v>220080</v>
      </c>
      <c r="T15" s="45">
        <f t="shared" si="0"/>
        <v>5805228</v>
      </c>
      <c r="U15" s="46">
        <f t="shared" si="1"/>
        <v>1006080</v>
      </c>
      <c r="V15" s="46">
        <f t="shared" si="2"/>
        <v>2902614</v>
      </c>
      <c r="W15" s="18">
        <f t="shared" si="3"/>
        <v>3908694</v>
      </c>
    </row>
    <row r="16" spans="1:23" x14ac:dyDescent="0.2">
      <c r="A16" s="4" t="s">
        <v>570</v>
      </c>
      <c r="B16" s="1" t="s">
        <v>542</v>
      </c>
      <c r="C16" s="5" t="s">
        <v>577</v>
      </c>
      <c r="D16" s="83"/>
      <c r="E16" s="16">
        <f t="shared" si="4"/>
        <v>0</v>
      </c>
      <c r="F16" s="83"/>
      <c r="G16" s="18">
        <f t="shared" si="5"/>
        <v>0</v>
      </c>
      <c r="H16" s="83">
        <v>95</v>
      </c>
      <c r="I16" s="16">
        <f t="shared" si="6"/>
        <v>7070470</v>
      </c>
      <c r="J16" s="83">
        <v>48</v>
      </c>
      <c r="K16" s="18">
        <f t="shared" si="7"/>
        <v>1509120</v>
      </c>
      <c r="L16" s="83"/>
      <c r="M16" s="16">
        <f t="shared" si="8"/>
        <v>0</v>
      </c>
      <c r="N16" s="58"/>
      <c r="O16" s="18">
        <f t="shared" si="9"/>
        <v>0</v>
      </c>
      <c r="P16" s="83"/>
      <c r="Q16" s="16">
        <f t="shared" si="10"/>
        <v>0</v>
      </c>
      <c r="R16" s="83"/>
      <c r="S16" s="18">
        <f t="shared" si="11"/>
        <v>0</v>
      </c>
      <c r="T16" s="45">
        <f t="shared" si="0"/>
        <v>7070470</v>
      </c>
      <c r="U16" s="46">
        <f t="shared" si="1"/>
        <v>1509120</v>
      </c>
      <c r="V16" s="46">
        <f t="shared" si="2"/>
        <v>3535235</v>
      </c>
      <c r="W16" s="18">
        <f t="shared" si="3"/>
        <v>5044355</v>
      </c>
    </row>
    <row r="17" spans="1:23" x14ac:dyDescent="0.2">
      <c r="A17" s="4" t="s">
        <v>564</v>
      </c>
      <c r="B17" s="1" t="s">
        <v>527</v>
      </c>
      <c r="C17" s="5" t="s">
        <v>578</v>
      </c>
      <c r="D17" s="83"/>
      <c r="E17" s="16">
        <f t="shared" si="4"/>
        <v>0</v>
      </c>
      <c r="F17" s="83"/>
      <c r="G17" s="18">
        <f t="shared" si="5"/>
        <v>0</v>
      </c>
      <c r="H17" s="83">
        <v>40</v>
      </c>
      <c r="I17" s="16">
        <f t="shared" si="6"/>
        <v>2977040</v>
      </c>
      <c r="J17" s="83">
        <v>32</v>
      </c>
      <c r="K17" s="18">
        <f t="shared" si="7"/>
        <v>1006080</v>
      </c>
      <c r="L17" s="83"/>
      <c r="M17" s="16">
        <f t="shared" si="8"/>
        <v>0</v>
      </c>
      <c r="N17" s="58"/>
      <c r="O17" s="18">
        <f t="shared" si="9"/>
        <v>0</v>
      </c>
      <c r="P17" s="83"/>
      <c r="Q17" s="16">
        <f t="shared" si="10"/>
        <v>0</v>
      </c>
      <c r="R17" s="83"/>
      <c r="S17" s="18">
        <f t="shared" si="11"/>
        <v>0</v>
      </c>
      <c r="T17" s="45">
        <f t="shared" si="0"/>
        <v>2977040</v>
      </c>
      <c r="U17" s="46">
        <f t="shared" si="1"/>
        <v>1006080</v>
      </c>
      <c r="V17" s="46">
        <f t="shared" si="2"/>
        <v>1488520</v>
      </c>
      <c r="W17" s="18">
        <f t="shared" si="3"/>
        <v>2494600</v>
      </c>
    </row>
    <row r="18" spans="1:23" x14ac:dyDescent="0.2">
      <c r="A18" s="4" t="s">
        <v>567</v>
      </c>
      <c r="B18" s="1" t="s">
        <v>530</v>
      </c>
      <c r="C18" s="5" t="s">
        <v>579</v>
      </c>
      <c r="D18" s="83"/>
      <c r="E18" s="16">
        <f t="shared" si="4"/>
        <v>0</v>
      </c>
      <c r="F18" s="83"/>
      <c r="G18" s="18">
        <f t="shared" si="5"/>
        <v>0</v>
      </c>
      <c r="H18" s="83">
        <v>60</v>
      </c>
      <c r="I18" s="16">
        <f t="shared" si="6"/>
        <v>4465560</v>
      </c>
      <c r="J18" s="83">
        <v>43</v>
      </c>
      <c r="K18" s="18">
        <f t="shared" si="7"/>
        <v>1351920</v>
      </c>
      <c r="L18" s="83"/>
      <c r="M18" s="16">
        <f t="shared" si="8"/>
        <v>0</v>
      </c>
      <c r="N18" s="58"/>
      <c r="O18" s="18">
        <f t="shared" si="9"/>
        <v>0</v>
      </c>
      <c r="P18" s="83"/>
      <c r="Q18" s="16">
        <f t="shared" si="10"/>
        <v>0</v>
      </c>
      <c r="R18" s="83"/>
      <c r="S18" s="18">
        <f t="shared" si="11"/>
        <v>0</v>
      </c>
      <c r="T18" s="45">
        <f t="shared" si="0"/>
        <v>4465560</v>
      </c>
      <c r="U18" s="46">
        <f t="shared" si="1"/>
        <v>1351920</v>
      </c>
      <c r="V18" s="46">
        <f t="shared" si="2"/>
        <v>2232780</v>
      </c>
      <c r="W18" s="18">
        <f t="shared" si="3"/>
        <v>3584700</v>
      </c>
    </row>
    <row r="19" spans="1:23" x14ac:dyDescent="0.2">
      <c r="A19" s="4" t="s">
        <v>573</v>
      </c>
      <c r="B19" s="1" t="s">
        <v>536</v>
      </c>
      <c r="C19" s="5" t="s">
        <v>580</v>
      </c>
      <c r="D19" s="83"/>
      <c r="E19" s="16">
        <f t="shared" si="4"/>
        <v>0</v>
      </c>
      <c r="F19" s="83"/>
      <c r="G19" s="18">
        <f t="shared" si="5"/>
        <v>0</v>
      </c>
      <c r="H19" s="83">
        <v>52</v>
      </c>
      <c r="I19" s="16">
        <f t="shared" si="6"/>
        <v>3870152</v>
      </c>
      <c r="J19" s="83">
        <v>25</v>
      </c>
      <c r="K19" s="18">
        <f t="shared" si="7"/>
        <v>786000</v>
      </c>
      <c r="L19" s="83"/>
      <c r="M19" s="16">
        <f t="shared" si="8"/>
        <v>0</v>
      </c>
      <c r="N19" s="58"/>
      <c r="O19" s="18">
        <f t="shared" si="9"/>
        <v>0</v>
      </c>
      <c r="P19" s="83"/>
      <c r="Q19" s="16">
        <f t="shared" si="10"/>
        <v>0</v>
      </c>
      <c r="R19" s="83"/>
      <c r="S19" s="18">
        <f t="shared" si="11"/>
        <v>0</v>
      </c>
      <c r="T19" s="45">
        <f t="shared" si="0"/>
        <v>3870152</v>
      </c>
      <c r="U19" s="46">
        <f t="shared" si="1"/>
        <v>786000</v>
      </c>
      <c r="V19" s="46">
        <f t="shared" si="2"/>
        <v>1935076</v>
      </c>
      <c r="W19" s="18">
        <f t="shared" si="3"/>
        <v>2721076</v>
      </c>
    </row>
    <row r="20" spans="1:23" x14ac:dyDescent="0.2">
      <c r="A20" s="4" t="s">
        <v>558</v>
      </c>
      <c r="B20" s="1" t="s">
        <v>539</v>
      </c>
      <c r="C20" s="5" t="s">
        <v>581</v>
      </c>
      <c r="D20" s="83">
        <v>133</v>
      </c>
      <c r="E20" s="16">
        <f t="shared" si="4"/>
        <v>9898658</v>
      </c>
      <c r="F20" s="83">
        <v>101</v>
      </c>
      <c r="G20" s="18">
        <f t="shared" si="5"/>
        <v>3175440</v>
      </c>
      <c r="H20" s="83">
        <v>32</v>
      </c>
      <c r="I20" s="16">
        <f t="shared" si="6"/>
        <v>2381632</v>
      </c>
      <c r="J20" s="83">
        <v>24</v>
      </c>
      <c r="K20" s="18">
        <f t="shared" si="7"/>
        <v>754560</v>
      </c>
      <c r="L20" s="83"/>
      <c r="M20" s="16">
        <f t="shared" si="8"/>
        <v>0</v>
      </c>
      <c r="N20" s="58"/>
      <c r="O20" s="18">
        <f t="shared" si="9"/>
        <v>0</v>
      </c>
      <c r="P20" s="83">
        <v>9</v>
      </c>
      <c r="Q20" s="16">
        <f t="shared" si="10"/>
        <v>669834</v>
      </c>
      <c r="R20" s="83">
        <v>7</v>
      </c>
      <c r="S20" s="18">
        <f t="shared" si="11"/>
        <v>220080</v>
      </c>
      <c r="T20" s="45">
        <f t="shared" si="0"/>
        <v>12950124</v>
      </c>
      <c r="U20" s="46">
        <f t="shared" si="1"/>
        <v>4150080</v>
      </c>
      <c r="V20" s="46">
        <f t="shared" si="2"/>
        <v>6475062</v>
      </c>
      <c r="W20" s="18">
        <f t="shared" si="3"/>
        <v>10625142</v>
      </c>
    </row>
    <row r="21" spans="1:23" x14ac:dyDescent="0.2">
      <c r="A21" s="4" t="s">
        <v>582</v>
      </c>
      <c r="B21" s="1" t="s">
        <v>533</v>
      </c>
      <c r="C21" s="5" t="s">
        <v>583</v>
      </c>
      <c r="D21" s="83"/>
      <c r="E21" s="16">
        <f t="shared" si="4"/>
        <v>0</v>
      </c>
      <c r="F21" s="83"/>
      <c r="G21" s="18">
        <f t="shared" si="5"/>
        <v>0</v>
      </c>
      <c r="H21" s="83">
        <v>101</v>
      </c>
      <c r="I21" s="16">
        <f t="shared" si="6"/>
        <v>7517026</v>
      </c>
      <c r="J21" s="83">
        <v>74</v>
      </c>
      <c r="K21" s="18">
        <f t="shared" si="7"/>
        <v>2326560</v>
      </c>
      <c r="L21" s="83"/>
      <c r="M21" s="16">
        <f t="shared" si="8"/>
        <v>0</v>
      </c>
      <c r="N21" s="58"/>
      <c r="O21" s="18">
        <f t="shared" si="9"/>
        <v>0</v>
      </c>
      <c r="P21" s="83"/>
      <c r="Q21" s="16">
        <f t="shared" si="10"/>
        <v>0</v>
      </c>
      <c r="R21" s="83"/>
      <c r="S21" s="18">
        <f t="shared" si="11"/>
        <v>0</v>
      </c>
      <c r="T21" s="45">
        <f t="shared" si="0"/>
        <v>7517026</v>
      </c>
      <c r="U21" s="46">
        <f t="shared" si="1"/>
        <v>2326560</v>
      </c>
      <c r="V21" s="46">
        <f t="shared" si="2"/>
        <v>3758513</v>
      </c>
      <c r="W21" s="18">
        <f t="shared" si="3"/>
        <v>6085073</v>
      </c>
    </row>
    <row r="22" spans="1:23" x14ac:dyDescent="0.2">
      <c r="A22" s="4" t="s">
        <v>584</v>
      </c>
      <c r="B22" s="1" t="s">
        <v>521</v>
      </c>
      <c r="C22" s="5" t="s">
        <v>585</v>
      </c>
      <c r="D22" s="83">
        <v>461</v>
      </c>
      <c r="E22" s="16">
        <f t="shared" si="4"/>
        <v>34310386</v>
      </c>
      <c r="F22" s="83">
        <v>225</v>
      </c>
      <c r="G22" s="18">
        <f t="shared" si="5"/>
        <v>7074000</v>
      </c>
      <c r="H22" s="83">
        <v>104</v>
      </c>
      <c r="I22" s="16">
        <f t="shared" si="6"/>
        <v>7740304</v>
      </c>
      <c r="J22" s="83">
        <v>68</v>
      </c>
      <c r="K22" s="18">
        <f t="shared" si="7"/>
        <v>2137920</v>
      </c>
      <c r="L22" s="83"/>
      <c r="M22" s="16">
        <f t="shared" si="8"/>
        <v>0</v>
      </c>
      <c r="N22" s="58"/>
      <c r="O22" s="18">
        <f t="shared" si="9"/>
        <v>0</v>
      </c>
      <c r="P22" s="83">
        <v>28</v>
      </c>
      <c r="Q22" s="16">
        <f t="shared" si="10"/>
        <v>2083928</v>
      </c>
      <c r="R22" s="83">
        <v>26</v>
      </c>
      <c r="S22" s="18">
        <f t="shared" si="11"/>
        <v>817440</v>
      </c>
      <c r="T22" s="45">
        <f t="shared" si="0"/>
        <v>44134618</v>
      </c>
      <c r="U22" s="46">
        <f t="shared" si="1"/>
        <v>10029360</v>
      </c>
      <c r="V22" s="46">
        <f t="shared" si="2"/>
        <v>22067309</v>
      </c>
      <c r="W22" s="18">
        <f t="shared" si="3"/>
        <v>32096669</v>
      </c>
    </row>
    <row r="23" spans="1:23" x14ac:dyDescent="0.2">
      <c r="A23" s="4" t="s">
        <v>586</v>
      </c>
      <c r="B23" s="1" t="s">
        <v>554</v>
      </c>
      <c r="C23" s="5" t="s">
        <v>587</v>
      </c>
      <c r="D23" s="83">
        <v>438</v>
      </c>
      <c r="E23" s="16">
        <f t="shared" si="4"/>
        <v>32598588</v>
      </c>
      <c r="F23" s="83">
        <v>118</v>
      </c>
      <c r="G23" s="18">
        <f t="shared" si="5"/>
        <v>3709920</v>
      </c>
      <c r="H23" s="83">
        <v>203</v>
      </c>
      <c r="I23" s="16">
        <f t="shared" si="6"/>
        <v>15108478</v>
      </c>
      <c r="J23" s="83">
        <v>110</v>
      </c>
      <c r="K23" s="18">
        <f t="shared" si="7"/>
        <v>3458400</v>
      </c>
      <c r="L23" s="83"/>
      <c r="M23" s="16">
        <f t="shared" si="8"/>
        <v>0</v>
      </c>
      <c r="N23" s="58"/>
      <c r="O23" s="18">
        <f t="shared" si="9"/>
        <v>0</v>
      </c>
      <c r="P23" s="83">
        <v>34</v>
      </c>
      <c r="Q23" s="16">
        <f t="shared" si="10"/>
        <v>2530484</v>
      </c>
      <c r="R23" s="83">
        <v>31</v>
      </c>
      <c r="S23" s="18">
        <f t="shared" si="11"/>
        <v>974640</v>
      </c>
      <c r="T23" s="45">
        <f t="shared" si="0"/>
        <v>50237550</v>
      </c>
      <c r="U23" s="46">
        <f t="shared" si="1"/>
        <v>8142960</v>
      </c>
      <c r="V23" s="46">
        <f t="shared" si="2"/>
        <v>25118775</v>
      </c>
      <c r="W23" s="18">
        <f t="shared" si="3"/>
        <v>33261735</v>
      </c>
    </row>
    <row r="24" spans="1:23" x14ac:dyDescent="0.2">
      <c r="A24" s="4" t="s">
        <v>588</v>
      </c>
      <c r="B24" s="1" t="s">
        <v>560</v>
      </c>
      <c r="C24" s="5" t="s">
        <v>589</v>
      </c>
      <c r="D24" s="83">
        <v>208</v>
      </c>
      <c r="E24" s="16">
        <f t="shared" si="4"/>
        <v>15480608</v>
      </c>
      <c r="F24" s="83">
        <v>82</v>
      </c>
      <c r="G24" s="18">
        <f t="shared" si="5"/>
        <v>2578080</v>
      </c>
      <c r="H24" s="83">
        <v>69</v>
      </c>
      <c r="I24" s="16">
        <f t="shared" si="6"/>
        <v>5135394</v>
      </c>
      <c r="J24" s="83">
        <v>47</v>
      </c>
      <c r="K24" s="18">
        <f t="shared" si="7"/>
        <v>1477680</v>
      </c>
      <c r="L24" s="83"/>
      <c r="M24" s="16">
        <f t="shared" si="8"/>
        <v>0</v>
      </c>
      <c r="N24" s="58"/>
      <c r="O24" s="18">
        <f t="shared" si="9"/>
        <v>0</v>
      </c>
      <c r="P24" s="83"/>
      <c r="Q24" s="16">
        <f t="shared" si="10"/>
        <v>0</v>
      </c>
      <c r="R24" s="83"/>
      <c r="S24" s="18">
        <f t="shared" si="11"/>
        <v>0</v>
      </c>
      <c r="T24" s="45">
        <f t="shared" si="0"/>
        <v>20616002</v>
      </c>
      <c r="U24" s="46">
        <f t="shared" si="1"/>
        <v>4055760</v>
      </c>
      <c r="V24" s="46">
        <f t="shared" si="2"/>
        <v>10308001</v>
      </c>
      <c r="W24" s="18">
        <f t="shared" si="3"/>
        <v>14363761</v>
      </c>
    </row>
    <row r="25" spans="1:23" x14ac:dyDescent="0.2">
      <c r="A25" s="4" t="s">
        <v>590</v>
      </c>
      <c r="B25" s="1" t="s">
        <v>572</v>
      </c>
      <c r="C25" s="5" t="s">
        <v>591</v>
      </c>
      <c r="D25" s="83">
        <v>77</v>
      </c>
      <c r="E25" s="16">
        <f t="shared" si="4"/>
        <v>5730802</v>
      </c>
      <c r="F25" s="83">
        <v>44</v>
      </c>
      <c r="G25" s="18">
        <f t="shared" si="5"/>
        <v>1383360</v>
      </c>
      <c r="H25" s="83">
        <v>20</v>
      </c>
      <c r="I25" s="16">
        <f t="shared" si="6"/>
        <v>1488520</v>
      </c>
      <c r="J25" s="83">
        <v>15</v>
      </c>
      <c r="K25" s="18">
        <f t="shared" si="7"/>
        <v>471600</v>
      </c>
      <c r="L25" s="83"/>
      <c r="M25" s="16">
        <f t="shared" si="8"/>
        <v>0</v>
      </c>
      <c r="N25" s="58"/>
      <c r="O25" s="18">
        <f t="shared" si="9"/>
        <v>0</v>
      </c>
      <c r="P25" s="83">
        <v>1</v>
      </c>
      <c r="Q25" s="16">
        <f t="shared" si="10"/>
        <v>74426</v>
      </c>
      <c r="R25" s="83">
        <v>1</v>
      </c>
      <c r="S25" s="18">
        <f t="shared" si="11"/>
        <v>31440</v>
      </c>
      <c r="T25" s="45">
        <f t="shared" si="0"/>
        <v>7293748</v>
      </c>
      <c r="U25" s="46">
        <f t="shared" si="1"/>
        <v>1886400</v>
      </c>
      <c r="V25" s="46">
        <f t="shared" si="2"/>
        <v>3646874</v>
      </c>
      <c r="W25" s="18">
        <f t="shared" si="3"/>
        <v>5533274</v>
      </c>
    </row>
    <row r="26" spans="1:23" x14ac:dyDescent="0.2">
      <c r="A26" s="4" t="s">
        <v>592</v>
      </c>
      <c r="B26" s="1" t="s">
        <v>593</v>
      </c>
      <c r="C26" s="5" t="s">
        <v>594</v>
      </c>
      <c r="D26" s="83">
        <v>310</v>
      </c>
      <c r="E26" s="16">
        <f t="shared" si="4"/>
        <v>23072060</v>
      </c>
      <c r="F26" s="83">
        <v>125</v>
      </c>
      <c r="G26" s="18">
        <f t="shared" si="5"/>
        <v>3930000</v>
      </c>
      <c r="H26" s="83">
        <v>124</v>
      </c>
      <c r="I26" s="16">
        <f t="shared" si="6"/>
        <v>9228824</v>
      </c>
      <c r="J26" s="83">
        <v>93</v>
      </c>
      <c r="K26" s="18">
        <f t="shared" si="7"/>
        <v>2923920</v>
      </c>
      <c r="L26" s="83"/>
      <c r="M26" s="16">
        <f t="shared" si="8"/>
        <v>0</v>
      </c>
      <c r="N26" s="58"/>
      <c r="O26" s="18">
        <f t="shared" si="9"/>
        <v>0</v>
      </c>
      <c r="P26" s="83">
        <v>24</v>
      </c>
      <c r="Q26" s="16">
        <f t="shared" si="10"/>
        <v>1786224</v>
      </c>
      <c r="R26" s="83">
        <v>21</v>
      </c>
      <c r="S26" s="18">
        <f t="shared" si="11"/>
        <v>660240</v>
      </c>
      <c r="T26" s="45">
        <f t="shared" si="0"/>
        <v>34087108</v>
      </c>
      <c r="U26" s="46">
        <f t="shared" si="1"/>
        <v>7514160</v>
      </c>
      <c r="V26" s="46">
        <f t="shared" si="2"/>
        <v>17043554</v>
      </c>
      <c r="W26" s="18">
        <f t="shared" si="3"/>
        <v>24557714</v>
      </c>
    </row>
    <row r="27" spans="1:23" x14ac:dyDescent="0.2">
      <c r="A27" s="4" t="s">
        <v>595</v>
      </c>
      <c r="B27" s="1" t="s">
        <v>569</v>
      </c>
      <c r="C27" s="5" t="s">
        <v>596</v>
      </c>
      <c r="D27" s="83">
        <v>35</v>
      </c>
      <c r="E27" s="16">
        <f t="shared" si="4"/>
        <v>2604910</v>
      </c>
      <c r="F27" s="83">
        <v>5</v>
      </c>
      <c r="G27" s="18">
        <f t="shared" si="5"/>
        <v>157200</v>
      </c>
      <c r="H27" s="83">
        <v>41</v>
      </c>
      <c r="I27" s="16">
        <f t="shared" si="6"/>
        <v>3051466</v>
      </c>
      <c r="J27" s="83">
        <v>24</v>
      </c>
      <c r="K27" s="18">
        <f t="shared" si="7"/>
        <v>754560</v>
      </c>
      <c r="L27" s="83"/>
      <c r="M27" s="16">
        <f t="shared" si="8"/>
        <v>0</v>
      </c>
      <c r="N27" s="58"/>
      <c r="O27" s="18">
        <f t="shared" si="9"/>
        <v>0</v>
      </c>
      <c r="P27" s="83">
        <v>2</v>
      </c>
      <c r="Q27" s="16">
        <f t="shared" si="10"/>
        <v>148852</v>
      </c>
      <c r="R27" s="83">
        <v>1</v>
      </c>
      <c r="S27" s="18">
        <f t="shared" si="11"/>
        <v>31440</v>
      </c>
      <c r="T27" s="45">
        <f t="shared" si="0"/>
        <v>5805228</v>
      </c>
      <c r="U27" s="46">
        <f t="shared" si="1"/>
        <v>943200</v>
      </c>
      <c r="V27" s="46">
        <f t="shared" si="2"/>
        <v>2902614</v>
      </c>
      <c r="W27" s="18">
        <f t="shared" si="3"/>
        <v>3845814</v>
      </c>
    </row>
    <row r="28" spans="1:23" x14ac:dyDescent="0.2">
      <c r="A28" s="4" t="s">
        <v>597</v>
      </c>
      <c r="B28" s="1" t="s">
        <v>557</v>
      </c>
      <c r="C28" s="5" t="s">
        <v>598</v>
      </c>
      <c r="D28" s="83">
        <v>178</v>
      </c>
      <c r="E28" s="16">
        <f t="shared" si="4"/>
        <v>13247828</v>
      </c>
      <c r="F28" s="83">
        <v>65</v>
      </c>
      <c r="G28" s="18">
        <f t="shared" si="5"/>
        <v>2043600</v>
      </c>
      <c r="H28" s="83">
        <v>145</v>
      </c>
      <c r="I28" s="16">
        <f t="shared" si="6"/>
        <v>10791770</v>
      </c>
      <c r="J28" s="83">
        <v>101</v>
      </c>
      <c r="K28" s="18">
        <f t="shared" si="7"/>
        <v>3175440</v>
      </c>
      <c r="L28" s="83"/>
      <c r="M28" s="16">
        <f t="shared" si="8"/>
        <v>0</v>
      </c>
      <c r="N28" s="58"/>
      <c r="O28" s="18">
        <f t="shared" si="9"/>
        <v>0</v>
      </c>
      <c r="P28" s="83">
        <v>49</v>
      </c>
      <c r="Q28" s="16">
        <f t="shared" si="10"/>
        <v>3646874</v>
      </c>
      <c r="R28" s="83">
        <v>37</v>
      </c>
      <c r="S28" s="18">
        <f t="shared" si="11"/>
        <v>1163280</v>
      </c>
      <c r="T28" s="45">
        <f t="shared" si="0"/>
        <v>27686472</v>
      </c>
      <c r="U28" s="46">
        <f t="shared" si="1"/>
        <v>6382320</v>
      </c>
      <c r="V28" s="46">
        <f t="shared" si="2"/>
        <v>13843236</v>
      </c>
      <c r="W28" s="18">
        <f t="shared" si="3"/>
        <v>20225556</v>
      </c>
    </row>
    <row r="29" spans="1:23" x14ac:dyDescent="0.2">
      <c r="A29" s="4" t="s">
        <v>599</v>
      </c>
      <c r="B29" s="1" t="s">
        <v>600</v>
      </c>
      <c r="C29" s="5" t="s">
        <v>601</v>
      </c>
      <c r="D29" s="83">
        <v>62</v>
      </c>
      <c r="E29" s="16">
        <f t="shared" si="4"/>
        <v>4614412</v>
      </c>
      <c r="F29" s="83">
        <v>35</v>
      </c>
      <c r="G29" s="18">
        <f t="shared" si="5"/>
        <v>1100400</v>
      </c>
      <c r="H29" s="83">
        <v>71</v>
      </c>
      <c r="I29" s="16">
        <f t="shared" si="6"/>
        <v>5284246</v>
      </c>
      <c r="J29" s="83">
        <v>29</v>
      </c>
      <c r="K29" s="18">
        <f t="shared" si="7"/>
        <v>911760</v>
      </c>
      <c r="L29" s="83"/>
      <c r="M29" s="16">
        <f t="shared" si="8"/>
        <v>0</v>
      </c>
      <c r="N29" s="58"/>
      <c r="O29" s="18">
        <f t="shared" si="9"/>
        <v>0</v>
      </c>
      <c r="P29" s="83"/>
      <c r="Q29" s="16">
        <f t="shared" si="10"/>
        <v>0</v>
      </c>
      <c r="R29" s="83"/>
      <c r="S29" s="18">
        <f t="shared" si="11"/>
        <v>0</v>
      </c>
      <c r="T29" s="45">
        <f t="shared" si="0"/>
        <v>9898658</v>
      </c>
      <c r="U29" s="46">
        <f t="shared" si="1"/>
        <v>2012160</v>
      </c>
      <c r="V29" s="46">
        <f t="shared" si="2"/>
        <v>4949329</v>
      </c>
      <c r="W29" s="18">
        <f t="shared" si="3"/>
        <v>6961489</v>
      </c>
    </row>
    <row r="30" spans="1:23" x14ac:dyDescent="0.2">
      <c r="A30" s="4" t="s">
        <v>602</v>
      </c>
      <c r="B30" s="1" t="s">
        <v>566</v>
      </c>
      <c r="C30" s="5" t="s">
        <v>603</v>
      </c>
      <c r="D30" s="83">
        <v>107</v>
      </c>
      <c r="E30" s="16">
        <f t="shared" si="4"/>
        <v>7963582</v>
      </c>
      <c r="F30" s="83">
        <v>35</v>
      </c>
      <c r="G30" s="18">
        <f t="shared" si="5"/>
        <v>1100400</v>
      </c>
      <c r="H30" s="83">
        <v>59</v>
      </c>
      <c r="I30" s="16">
        <f t="shared" si="6"/>
        <v>4391134</v>
      </c>
      <c r="J30" s="83">
        <v>20</v>
      </c>
      <c r="K30" s="18">
        <f t="shared" si="7"/>
        <v>628800</v>
      </c>
      <c r="L30" s="83"/>
      <c r="M30" s="16">
        <f t="shared" si="8"/>
        <v>0</v>
      </c>
      <c r="N30" s="58"/>
      <c r="O30" s="18">
        <f t="shared" si="9"/>
        <v>0</v>
      </c>
      <c r="P30" s="83">
        <v>14</v>
      </c>
      <c r="Q30" s="16">
        <f t="shared" si="10"/>
        <v>1041964</v>
      </c>
      <c r="R30" s="83">
        <v>14</v>
      </c>
      <c r="S30" s="18">
        <f t="shared" si="11"/>
        <v>440160</v>
      </c>
      <c r="T30" s="45">
        <f t="shared" si="0"/>
        <v>13396680</v>
      </c>
      <c r="U30" s="46">
        <f t="shared" si="1"/>
        <v>2169360</v>
      </c>
      <c r="V30" s="46">
        <f t="shared" si="2"/>
        <v>6698340</v>
      </c>
      <c r="W30" s="18">
        <f t="shared" si="3"/>
        <v>8867700</v>
      </c>
    </row>
    <row r="31" spans="1:23" x14ac:dyDescent="0.2">
      <c r="A31" s="4" t="s">
        <v>604</v>
      </c>
      <c r="B31" s="1" t="s">
        <v>563</v>
      </c>
      <c r="C31" s="5" t="s">
        <v>605</v>
      </c>
      <c r="D31" s="83">
        <v>75</v>
      </c>
      <c r="E31" s="16">
        <f t="shared" si="4"/>
        <v>5581950</v>
      </c>
      <c r="F31" s="83">
        <v>24</v>
      </c>
      <c r="G31" s="18">
        <f t="shared" si="5"/>
        <v>754560</v>
      </c>
      <c r="H31" s="83">
        <v>30</v>
      </c>
      <c r="I31" s="16">
        <f t="shared" si="6"/>
        <v>2232780</v>
      </c>
      <c r="J31" s="83">
        <v>9</v>
      </c>
      <c r="K31" s="18">
        <f t="shared" si="7"/>
        <v>282960</v>
      </c>
      <c r="L31" s="83"/>
      <c r="M31" s="16">
        <f t="shared" si="8"/>
        <v>0</v>
      </c>
      <c r="N31" s="58"/>
      <c r="O31" s="18">
        <f t="shared" si="9"/>
        <v>0</v>
      </c>
      <c r="P31" s="83"/>
      <c r="Q31" s="16">
        <f t="shared" si="10"/>
        <v>0</v>
      </c>
      <c r="R31" s="83"/>
      <c r="S31" s="18">
        <f t="shared" si="11"/>
        <v>0</v>
      </c>
      <c r="T31" s="45">
        <f t="shared" si="0"/>
        <v>7814730</v>
      </c>
      <c r="U31" s="46">
        <f t="shared" si="1"/>
        <v>1037520</v>
      </c>
      <c r="V31" s="46">
        <f t="shared" si="2"/>
        <v>3907365</v>
      </c>
      <c r="W31" s="18">
        <f t="shared" si="3"/>
        <v>4944885</v>
      </c>
    </row>
    <row r="32" spans="1:23" x14ac:dyDescent="0.2">
      <c r="A32" s="4" t="s">
        <v>606</v>
      </c>
      <c r="B32" s="1" t="s">
        <v>607</v>
      </c>
      <c r="C32" s="5" t="s">
        <v>608</v>
      </c>
      <c r="D32" s="83">
        <v>191</v>
      </c>
      <c r="E32" s="16">
        <f t="shared" si="4"/>
        <v>14215366</v>
      </c>
      <c r="F32" s="83">
        <v>98</v>
      </c>
      <c r="G32" s="18">
        <f t="shared" si="5"/>
        <v>3081120</v>
      </c>
      <c r="H32" s="83">
        <v>53</v>
      </c>
      <c r="I32" s="16">
        <f t="shared" si="6"/>
        <v>3944578</v>
      </c>
      <c r="J32" s="83">
        <v>34</v>
      </c>
      <c r="K32" s="18">
        <f t="shared" si="7"/>
        <v>1068960</v>
      </c>
      <c r="L32" s="83"/>
      <c r="M32" s="16">
        <f t="shared" si="8"/>
        <v>0</v>
      </c>
      <c r="N32" s="58"/>
      <c r="O32" s="18">
        <f t="shared" si="9"/>
        <v>0</v>
      </c>
      <c r="P32" s="83">
        <v>20</v>
      </c>
      <c r="Q32" s="16">
        <f t="shared" si="10"/>
        <v>1488520</v>
      </c>
      <c r="R32" s="83">
        <v>18</v>
      </c>
      <c r="S32" s="18">
        <f t="shared" si="11"/>
        <v>565920</v>
      </c>
      <c r="T32" s="45">
        <f t="shared" si="0"/>
        <v>19648464</v>
      </c>
      <c r="U32" s="46">
        <f t="shared" si="1"/>
        <v>4716000</v>
      </c>
      <c r="V32" s="46">
        <f t="shared" si="2"/>
        <v>9824232</v>
      </c>
      <c r="W32" s="18">
        <f t="shared" si="3"/>
        <v>14540232</v>
      </c>
    </row>
    <row r="33" spans="1:24" x14ac:dyDescent="0.2">
      <c r="A33" s="4" t="s">
        <v>609</v>
      </c>
      <c r="B33" s="1" t="s">
        <v>586</v>
      </c>
      <c r="C33" s="5" t="s">
        <v>610</v>
      </c>
      <c r="D33" s="83">
        <v>74</v>
      </c>
      <c r="E33" s="16">
        <f t="shared" si="4"/>
        <v>5507524</v>
      </c>
      <c r="F33" s="83">
        <v>35</v>
      </c>
      <c r="G33" s="18">
        <f t="shared" si="5"/>
        <v>1100400</v>
      </c>
      <c r="H33" s="83"/>
      <c r="I33" s="16">
        <f t="shared" si="6"/>
        <v>0</v>
      </c>
      <c r="J33" s="83"/>
      <c r="K33" s="18">
        <f t="shared" si="7"/>
        <v>0</v>
      </c>
      <c r="L33" s="83"/>
      <c r="M33" s="16">
        <f t="shared" si="8"/>
        <v>0</v>
      </c>
      <c r="N33" s="58"/>
      <c r="O33" s="18">
        <f t="shared" si="9"/>
        <v>0</v>
      </c>
      <c r="P33" s="83"/>
      <c r="Q33" s="16">
        <f t="shared" si="10"/>
        <v>0</v>
      </c>
      <c r="R33" s="83"/>
      <c r="S33" s="18">
        <f t="shared" si="11"/>
        <v>0</v>
      </c>
      <c r="T33" s="45">
        <f t="shared" si="0"/>
        <v>5507524</v>
      </c>
      <c r="U33" s="46">
        <f t="shared" si="1"/>
        <v>1100400</v>
      </c>
      <c r="V33" s="46">
        <f t="shared" si="2"/>
        <v>2753762</v>
      </c>
      <c r="W33" s="18">
        <f t="shared" si="3"/>
        <v>3854162</v>
      </c>
    </row>
    <row r="34" spans="1:24" x14ac:dyDescent="0.2">
      <c r="A34" s="4" t="s">
        <v>611</v>
      </c>
      <c r="B34" s="1" t="s">
        <v>590</v>
      </c>
      <c r="C34" s="5" t="s">
        <v>612</v>
      </c>
      <c r="D34" s="83"/>
      <c r="E34" s="16">
        <f t="shared" si="4"/>
        <v>0</v>
      </c>
      <c r="F34" s="83"/>
      <c r="G34" s="18">
        <f t="shared" si="5"/>
        <v>0</v>
      </c>
      <c r="H34" s="83"/>
      <c r="I34" s="16">
        <f t="shared" si="6"/>
        <v>0</v>
      </c>
      <c r="J34" s="83"/>
      <c r="K34" s="18">
        <f t="shared" si="7"/>
        <v>0</v>
      </c>
      <c r="L34" s="83"/>
      <c r="M34" s="16">
        <f t="shared" si="8"/>
        <v>0</v>
      </c>
      <c r="N34" s="58"/>
      <c r="O34" s="18">
        <f t="shared" si="9"/>
        <v>0</v>
      </c>
      <c r="P34" s="83"/>
      <c r="Q34" s="16">
        <f t="shared" si="10"/>
        <v>0</v>
      </c>
      <c r="R34" s="83"/>
      <c r="S34" s="18">
        <f t="shared" si="11"/>
        <v>0</v>
      </c>
      <c r="T34" s="45">
        <f t="shared" si="0"/>
        <v>0</v>
      </c>
      <c r="U34" s="46">
        <f t="shared" si="1"/>
        <v>0</v>
      </c>
      <c r="V34" s="46">
        <f t="shared" si="2"/>
        <v>0</v>
      </c>
      <c r="W34" s="18">
        <f t="shared" si="3"/>
        <v>0</v>
      </c>
    </row>
    <row r="35" spans="1:24" x14ac:dyDescent="0.2">
      <c r="A35" s="4" t="s">
        <v>613</v>
      </c>
      <c r="B35" s="1" t="s">
        <v>588</v>
      </c>
      <c r="C35" s="5" t="s">
        <v>614</v>
      </c>
      <c r="D35" s="83">
        <v>17</v>
      </c>
      <c r="E35" s="16">
        <f t="shared" si="4"/>
        <v>1265242</v>
      </c>
      <c r="F35" s="83">
        <v>15</v>
      </c>
      <c r="G35" s="18">
        <f t="shared" si="5"/>
        <v>471600</v>
      </c>
      <c r="H35" s="83">
        <v>10</v>
      </c>
      <c r="I35" s="16">
        <f t="shared" si="6"/>
        <v>744260</v>
      </c>
      <c r="J35" s="83">
        <v>1</v>
      </c>
      <c r="K35" s="18">
        <f t="shared" si="7"/>
        <v>31440</v>
      </c>
      <c r="L35" s="83"/>
      <c r="M35" s="16">
        <f t="shared" si="8"/>
        <v>0</v>
      </c>
      <c r="N35" s="58"/>
      <c r="O35" s="18">
        <f t="shared" si="9"/>
        <v>0</v>
      </c>
      <c r="P35" s="83"/>
      <c r="Q35" s="16">
        <f t="shared" si="10"/>
        <v>0</v>
      </c>
      <c r="R35" s="83"/>
      <c r="S35" s="18">
        <f t="shared" si="11"/>
        <v>0</v>
      </c>
      <c r="T35" s="45">
        <f t="shared" si="0"/>
        <v>2009502</v>
      </c>
      <c r="U35" s="46">
        <f t="shared" si="1"/>
        <v>503040</v>
      </c>
      <c r="V35" s="46">
        <f t="shared" si="2"/>
        <v>1004751</v>
      </c>
      <c r="W35" s="18">
        <f t="shared" si="3"/>
        <v>1507791</v>
      </c>
    </row>
    <row r="36" spans="1:24" ht="13.5" thickBot="1" x14ac:dyDescent="0.25">
      <c r="A36" s="8" t="s">
        <v>615</v>
      </c>
      <c r="B36" s="9" t="s">
        <v>592</v>
      </c>
      <c r="C36" s="10" t="s">
        <v>616</v>
      </c>
      <c r="D36" s="83">
        <v>35</v>
      </c>
      <c r="E36" s="16">
        <f t="shared" si="4"/>
        <v>2604910</v>
      </c>
      <c r="F36" s="83">
        <v>20</v>
      </c>
      <c r="G36" s="18">
        <f t="shared" si="5"/>
        <v>628800</v>
      </c>
      <c r="H36" s="83"/>
      <c r="I36" s="16">
        <f t="shared" si="6"/>
        <v>0</v>
      </c>
      <c r="J36" s="83"/>
      <c r="K36" s="18">
        <f t="shared" si="7"/>
        <v>0</v>
      </c>
      <c r="L36" s="83"/>
      <c r="M36" s="16">
        <f t="shared" si="8"/>
        <v>0</v>
      </c>
      <c r="N36" s="58"/>
      <c r="O36" s="18">
        <f t="shared" si="9"/>
        <v>0</v>
      </c>
      <c r="P36" s="83"/>
      <c r="Q36" s="16">
        <f t="shared" si="10"/>
        <v>0</v>
      </c>
      <c r="R36" s="83"/>
      <c r="S36" s="18">
        <f t="shared" si="11"/>
        <v>0</v>
      </c>
      <c r="T36" s="45">
        <f t="shared" si="0"/>
        <v>2604910</v>
      </c>
      <c r="U36" s="46">
        <f t="shared" si="1"/>
        <v>628800</v>
      </c>
      <c r="V36" s="46">
        <f t="shared" si="2"/>
        <v>1302455</v>
      </c>
      <c r="W36" s="18">
        <f t="shared" si="3"/>
        <v>1931255</v>
      </c>
    </row>
    <row r="37" spans="1:24" ht="15.75" thickBot="1" x14ac:dyDescent="0.3">
      <c r="A37" s="85" t="s">
        <v>793</v>
      </c>
      <c r="B37" s="86"/>
      <c r="C37" s="133"/>
      <c r="D37" s="41">
        <f t="shared" ref="D37:W37" si="12">SUM(D7:D36)</f>
        <v>4671</v>
      </c>
      <c r="E37" s="41">
        <f t="shared" si="12"/>
        <v>347643846</v>
      </c>
      <c r="F37" s="41">
        <f t="shared" si="12"/>
        <v>2390</v>
      </c>
      <c r="G37" s="41">
        <f t="shared" si="12"/>
        <v>75141600</v>
      </c>
      <c r="H37" s="41">
        <f t="shared" si="12"/>
        <v>2489</v>
      </c>
      <c r="I37" s="41">
        <f t="shared" si="12"/>
        <v>185246314</v>
      </c>
      <c r="J37" s="41">
        <f t="shared" si="12"/>
        <v>1473</v>
      </c>
      <c r="K37" s="41">
        <f t="shared" si="12"/>
        <v>46311120</v>
      </c>
      <c r="L37" s="41">
        <f t="shared" si="12"/>
        <v>8</v>
      </c>
      <c r="M37" s="41">
        <f t="shared" si="12"/>
        <v>595408</v>
      </c>
      <c r="N37" s="41">
        <f t="shared" si="12"/>
        <v>8</v>
      </c>
      <c r="O37" s="41">
        <f t="shared" si="12"/>
        <v>251520</v>
      </c>
      <c r="P37" s="41">
        <f t="shared" si="12"/>
        <v>518</v>
      </c>
      <c r="Q37" s="41">
        <f t="shared" si="12"/>
        <v>38552668</v>
      </c>
      <c r="R37" s="41">
        <f t="shared" si="12"/>
        <v>418</v>
      </c>
      <c r="S37" s="41">
        <f t="shared" si="12"/>
        <v>13141920</v>
      </c>
      <c r="T37" s="41">
        <f t="shared" si="12"/>
        <v>572038236</v>
      </c>
      <c r="U37" s="41">
        <f t="shared" si="12"/>
        <v>134846160</v>
      </c>
      <c r="V37" s="41">
        <f t="shared" si="12"/>
        <v>286019118</v>
      </c>
      <c r="W37" s="54">
        <f t="shared" si="12"/>
        <v>420865278</v>
      </c>
      <c r="X37" s="42">
        <f>(U37+V37)</f>
        <v>420865278</v>
      </c>
    </row>
    <row r="45" spans="1:24" x14ac:dyDescent="0.2">
      <c r="J45" s="52"/>
    </row>
  </sheetData>
  <mergeCells count="15">
    <mergeCell ref="A37:C37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Normal="100" workbookViewId="0">
      <selection activeCell="C4" sqref="C1:Y1048576"/>
    </sheetView>
  </sheetViews>
  <sheetFormatPr baseColWidth="10" defaultRowHeight="12.75" x14ac:dyDescent="0.2"/>
  <cols>
    <col min="1" max="1" width="10.28515625" customWidth="1"/>
    <col min="2" max="2" width="13" customWidth="1"/>
    <col min="3" max="3" width="12.5703125" customWidth="1"/>
    <col min="4" max="4" width="14.28515625" style="43" customWidth="1"/>
    <col min="5" max="5" width="14.85546875" style="43" customWidth="1"/>
    <col min="6" max="6" width="16.140625" style="43" customWidth="1"/>
    <col min="7" max="7" width="14.5703125" style="43" customWidth="1"/>
    <col min="8" max="8" width="14.28515625" style="43" customWidth="1"/>
    <col min="9" max="9" width="14.85546875" style="43" customWidth="1"/>
    <col min="10" max="10" width="15.28515625" style="43" customWidth="1"/>
    <col min="11" max="11" width="10.5703125" style="43" customWidth="1"/>
    <col min="12" max="12" width="14.28515625" style="43" customWidth="1"/>
    <col min="13" max="13" width="14.85546875" style="43" customWidth="1"/>
    <col min="14" max="14" width="16.42578125" style="43" customWidth="1"/>
    <col min="15" max="15" width="14.5703125" style="43" customWidth="1"/>
    <col min="16" max="16" width="14.28515625" style="43" customWidth="1"/>
    <col min="17" max="17" width="14.85546875" style="43" customWidth="1"/>
    <col min="18" max="18" width="15.5703125" style="43" customWidth="1"/>
    <col min="19" max="19" width="14.5703125" style="43" customWidth="1"/>
    <col min="20" max="20" width="13.42578125" customWidth="1"/>
    <col min="21" max="21" width="13.28515625" customWidth="1"/>
    <col min="22" max="22" width="13.42578125" customWidth="1"/>
    <col min="23" max="23" width="16.425781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s="31" customFormat="1" ht="18.75" thickBot="1" x14ac:dyDescent="0.3">
      <c r="A4" s="30"/>
      <c r="B4" s="30"/>
      <c r="C4" s="3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30"/>
      <c r="U4" s="30"/>
      <c r="V4" s="30"/>
      <c r="W4" s="30"/>
    </row>
    <row r="5" spans="1:23" ht="19.5" customHeight="1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34" t="s">
        <v>791</v>
      </c>
      <c r="U5" s="136" t="s">
        <v>790</v>
      </c>
      <c r="V5" s="136" t="s">
        <v>792</v>
      </c>
      <c r="W5" s="122" t="s">
        <v>820</v>
      </c>
    </row>
    <row r="6" spans="1:23" ht="49.5" customHeight="1" thickBot="1" x14ac:dyDescent="0.25">
      <c r="A6" s="119"/>
      <c r="B6" s="121"/>
      <c r="C6" s="97"/>
      <c r="D6" s="57" t="s">
        <v>812</v>
      </c>
      <c r="E6" s="24" t="s">
        <v>785</v>
      </c>
      <c r="F6" s="24" t="s">
        <v>784</v>
      </c>
      <c r="G6" s="25" t="s">
        <v>786</v>
      </c>
      <c r="H6" s="57" t="s">
        <v>812</v>
      </c>
      <c r="I6" s="24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35"/>
      <c r="U6" s="137"/>
      <c r="V6" s="137"/>
      <c r="W6" s="123"/>
    </row>
    <row r="7" spans="1:23" x14ac:dyDescent="0.2">
      <c r="A7" s="12" t="s">
        <v>617</v>
      </c>
      <c r="B7" s="2" t="s">
        <v>618</v>
      </c>
      <c r="C7" s="13" t="s">
        <v>619</v>
      </c>
      <c r="D7" s="83">
        <v>285</v>
      </c>
      <c r="E7" s="16">
        <f>D7*74426</f>
        <v>21211410</v>
      </c>
      <c r="F7" s="83">
        <v>94</v>
      </c>
      <c r="G7" s="18">
        <f>F7*31440</f>
        <v>2955360</v>
      </c>
      <c r="H7" s="58"/>
      <c r="I7" s="16">
        <f>H7*74426</f>
        <v>0</v>
      </c>
      <c r="J7" s="58"/>
      <c r="K7" s="18">
        <f>J7*31440</f>
        <v>0</v>
      </c>
      <c r="L7" s="58"/>
      <c r="M7" s="16">
        <f>L7*74426</f>
        <v>0</v>
      </c>
      <c r="N7" s="58"/>
      <c r="O7" s="18">
        <f>N7*31440</f>
        <v>0</v>
      </c>
      <c r="P7" s="83">
        <v>41</v>
      </c>
      <c r="Q7" s="16">
        <f>P7*74426</f>
        <v>3051466</v>
      </c>
      <c r="R7" s="83">
        <v>28</v>
      </c>
      <c r="S7" s="18">
        <f>R7*31440</f>
        <v>880320</v>
      </c>
      <c r="T7" s="14">
        <f>(E7+I7+M7+Q7)</f>
        <v>24262876</v>
      </c>
      <c r="U7" s="15">
        <f>(G7+K7+O7+S7)</f>
        <v>3835680</v>
      </c>
      <c r="V7" s="15">
        <f>T7/2</f>
        <v>12131438</v>
      </c>
      <c r="W7" s="37">
        <f>(V7+U7)</f>
        <v>15967118</v>
      </c>
    </row>
    <row r="8" spans="1:23" x14ac:dyDescent="0.2">
      <c r="A8" s="4" t="s">
        <v>620</v>
      </c>
      <c r="B8" s="1" t="s">
        <v>621</v>
      </c>
      <c r="C8" s="5" t="s">
        <v>622</v>
      </c>
      <c r="D8" s="83"/>
      <c r="E8" s="16">
        <f t="shared" ref="E8:E16" si="0">D8*74426</f>
        <v>0</v>
      </c>
      <c r="F8" s="83"/>
      <c r="G8" s="18">
        <f t="shared" ref="G8:G16" si="1">F8*31440</f>
        <v>0</v>
      </c>
      <c r="H8" s="58"/>
      <c r="I8" s="16">
        <f t="shared" ref="I8:I16" si="2">H8*74426</f>
        <v>0</v>
      </c>
      <c r="J8" s="58"/>
      <c r="K8" s="18">
        <f t="shared" ref="K8:K16" si="3">J8*31440</f>
        <v>0</v>
      </c>
      <c r="L8" s="58"/>
      <c r="M8" s="16">
        <f t="shared" ref="M8:M16" si="4">L8*74426</f>
        <v>0</v>
      </c>
      <c r="N8" s="58"/>
      <c r="O8" s="18">
        <f t="shared" ref="O8:O16" si="5">N8*31440</f>
        <v>0</v>
      </c>
      <c r="P8" s="83"/>
      <c r="Q8" s="16">
        <f t="shared" ref="Q8:Q16" si="6">P8*74426</f>
        <v>0</v>
      </c>
      <c r="R8" s="83"/>
      <c r="S8" s="18">
        <f t="shared" ref="S8:S16" si="7">R8*31440</f>
        <v>0</v>
      </c>
      <c r="T8" s="6">
        <f t="shared" ref="T8:T16" si="8">(E8+I8+M8+Q8)</f>
        <v>0</v>
      </c>
      <c r="U8" s="3">
        <f t="shared" ref="U8:U16" si="9">(G8+K8+O8+S8)</f>
        <v>0</v>
      </c>
      <c r="V8" s="3">
        <f t="shared" ref="V8:V16" si="10">T8/2</f>
        <v>0</v>
      </c>
      <c r="W8" s="37">
        <f t="shared" ref="W8:W16" si="11">(V8+U8)</f>
        <v>0</v>
      </c>
    </row>
    <row r="9" spans="1:23" x14ac:dyDescent="0.2">
      <c r="A9" s="4" t="s">
        <v>5</v>
      </c>
      <c r="B9" s="1" t="s">
        <v>625</v>
      </c>
      <c r="C9" s="5" t="s">
        <v>6</v>
      </c>
      <c r="D9" s="83">
        <v>31</v>
      </c>
      <c r="E9" s="16">
        <f t="shared" si="0"/>
        <v>2307206</v>
      </c>
      <c r="F9" s="83">
        <v>13</v>
      </c>
      <c r="G9" s="18">
        <f t="shared" si="1"/>
        <v>408720</v>
      </c>
      <c r="H9" s="58"/>
      <c r="I9" s="16">
        <f t="shared" si="2"/>
        <v>0</v>
      </c>
      <c r="J9" s="58"/>
      <c r="K9" s="18">
        <f t="shared" si="3"/>
        <v>0</v>
      </c>
      <c r="L9" s="58"/>
      <c r="M9" s="16">
        <f t="shared" si="4"/>
        <v>0</v>
      </c>
      <c r="N9" s="58"/>
      <c r="O9" s="18">
        <f t="shared" si="5"/>
        <v>0</v>
      </c>
      <c r="P9" s="83"/>
      <c r="Q9" s="16">
        <f t="shared" si="6"/>
        <v>0</v>
      </c>
      <c r="R9" s="83"/>
      <c r="S9" s="18">
        <f t="shared" si="7"/>
        <v>0</v>
      </c>
      <c r="T9" s="6">
        <f t="shared" si="8"/>
        <v>2307206</v>
      </c>
      <c r="U9" s="3">
        <f t="shared" si="9"/>
        <v>408720</v>
      </c>
      <c r="V9" s="3">
        <f t="shared" si="10"/>
        <v>1153603</v>
      </c>
      <c r="W9" s="37">
        <f t="shared" si="11"/>
        <v>1562323</v>
      </c>
    </row>
    <row r="10" spans="1:23" x14ac:dyDescent="0.2">
      <c r="A10" s="4" t="s">
        <v>618</v>
      </c>
      <c r="B10" s="1" t="s">
        <v>623</v>
      </c>
      <c r="C10" s="5" t="s">
        <v>624</v>
      </c>
      <c r="D10" s="83">
        <v>65</v>
      </c>
      <c r="E10" s="16">
        <f t="shared" si="0"/>
        <v>4837690</v>
      </c>
      <c r="F10" s="83">
        <v>34</v>
      </c>
      <c r="G10" s="18">
        <f t="shared" si="1"/>
        <v>1068960</v>
      </c>
      <c r="H10" s="58"/>
      <c r="I10" s="16">
        <f t="shared" si="2"/>
        <v>0</v>
      </c>
      <c r="J10" s="58"/>
      <c r="K10" s="18">
        <f t="shared" si="3"/>
        <v>0</v>
      </c>
      <c r="L10" s="58"/>
      <c r="M10" s="16">
        <f t="shared" si="4"/>
        <v>0</v>
      </c>
      <c r="N10" s="58"/>
      <c r="O10" s="18">
        <f t="shared" si="5"/>
        <v>0</v>
      </c>
      <c r="P10" s="83"/>
      <c r="Q10" s="16">
        <f t="shared" si="6"/>
        <v>0</v>
      </c>
      <c r="R10" s="83"/>
      <c r="S10" s="18">
        <f t="shared" si="7"/>
        <v>0</v>
      </c>
      <c r="T10" s="6">
        <f t="shared" si="8"/>
        <v>4837690</v>
      </c>
      <c r="U10" s="3">
        <f t="shared" si="9"/>
        <v>1068960</v>
      </c>
      <c r="V10" s="3">
        <f t="shared" si="10"/>
        <v>2418845</v>
      </c>
      <c r="W10" s="37">
        <f t="shared" si="11"/>
        <v>3487805</v>
      </c>
    </row>
    <row r="11" spans="1:23" x14ac:dyDescent="0.2">
      <c r="A11" s="4" t="s">
        <v>625</v>
      </c>
      <c r="B11" s="1" t="s">
        <v>626</v>
      </c>
      <c r="C11" s="5" t="s">
        <v>627</v>
      </c>
      <c r="D11" s="83">
        <v>29</v>
      </c>
      <c r="E11" s="16">
        <f t="shared" si="0"/>
        <v>2158354</v>
      </c>
      <c r="F11" s="83">
        <v>2</v>
      </c>
      <c r="G11" s="18">
        <f t="shared" si="1"/>
        <v>62880</v>
      </c>
      <c r="H11" s="67"/>
      <c r="I11" s="16">
        <f t="shared" si="2"/>
        <v>0</v>
      </c>
      <c r="J11" s="67"/>
      <c r="K11" s="18">
        <f t="shared" si="3"/>
        <v>0</v>
      </c>
      <c r="L11" s="67"/>
      <c r="M11" s="16">
        <f t="shared" si="4"/>
        <v>0</v>
      </c>
      <c r="N11" s="67"/>
      <c r="O11" s="18">
        <f t="shared" si="5"/>
        <v>0</v>
      </c>
      <c r="P11" s="83"/>
      <c r="Q11" s="16">
        <f t="shared" si="6"/>
        <v>0</v>
      </c>
      <c r="R11" s="83"/>
      <c r="S11" s="18">
        <f t="shared" si="7"/>
        <v>0</v>
      </c>
      <c r="T11" s="6">
        <f t="shared" si="8"/>
        <v>2158354</v>
      </c>
      <c r="U11" s="3">
        <f t="shared" si="9"/>
        <v>62880</v>
      </c>
      <c r="V11" s="3">
        <f t="shared" si="10"/>
        <v>1079177</v>
      </c>
      <c r="W11" s="37">
        <f t="shared" si="11"/>
        <v>1142057</v>
      </c>
    </row>
    <row r="12" spans="1:23" x14ac:dyDescent="0.2">
      <c r="A12" s="4" t="s">
        <v>628</v>
      </c>
      <c r="B12" s="1" t="s">
        <v>628</v>
      </c>
      <c r="C12" s="5" t="s">
        <v>629</v>
      </c>
      <c r="D12" s="83">
        <v>32</v>
      </c>
      <c r="E12" s="16">
        <f t="shared" si="0"/>
        <v>2381632</v>
      </c>
      <c r="F12" s="83">
        <v>11</v>
      </c>
      <c r="G12" s="18">
        <f t="shared" si="1"/>
        <v>345840</v>
      </c>
      <c r="H12" s="67"/>
      <c r="I12" s="16">
        <f t="shared" si="2"/>
        <v>0</v>
      </c>
      <c r="J12" s="67"/>
      <c r="K12" s="18">
        <f t="shared" si="3"/>
        <v>0</v>
      </c>
      <c r="L12" s="67"/>
      <c r="M12" s="16">
        <f t="shared" si="4"/>
        <v>0</v>
      </c>
      <c r="N12" s="67"/>
      <c r="O12" s="18">
        <f t="shared" si="5"/>
        <v>0</v>
      </c>
      <c r="P12" s="83">
        <v>18</v>
      </c>
      <c r="Q12" s="16">
        <f t="shared" si="6"/>
        <v>1339668</v>
      </c>
      <c r="R12" s="83">
        <v>0</v>
      </c>
      <c r="S12" s="18">
        <f t="shared" si="7"/>
        <v>0</v>
      </c>
      <c r="T12" s="6">
        <f t="shared" si="8"/>
        <v>3721300</v>
      </c>
      <c r="U12" s="3">
        <f t="shared" si="9"/>
        <v>345840</v>
      </c>
      <c r="V12" s="3">
        <f t="shared" si="10"/>
        <v>1860650</v>
      </c>
      <c r="W12" s="37">
        <f t="shared" si="11"/>
        <v>2206490</v>
      </c>
    </row>
    <row r="13" spans="1:23" x14ac:dyDescent="0.2">
      <c r="A13" s="4" t="s">
        <v>630</v>
      </c>
      <c r="B13" s="1" t="s">
        <v>630</v>
      </c>
      <c r="C13" s="5" t="s">
        <v>631</v>
      </c>
      <c r="D13" s="83">
        <v>24</v>
      </c>
      <c r="E13" s="16">
        <f t="shared" si="0"/>
        <v>1786224</v>
      </c>
      <c r="F13" s="83">
        <v>11</v>
      </c>
      <c r="G13" s="18">
        <f t="shared" si="1"/>
        <v>345840</v>
      </c>
      <c r="H13" s="58"/>
      <c r="I13" s="16">
        <f t="shared" si="2"/>
        <v>0</v>
      </c>
      <c r="J13" s="58"/>
      <c r="K13" s="18">
        <f t="shared" si="3"/>
        <v>0</v>
      </c>
      <c r="L13" s="58"/>
      <c r="M13" s="16">
        <f t="shared" si="4"/>
        <v>0</v>
      </c>
      <c r="N13" s="58"/>
      <c r="O13" s="18">
        <f t="shared" si="5"/>
        <v>0</v>
      </c>
      <c r="P13" s="83"/>
      <c r="Q13" s="16">
        <f t="shared" si="6"/>
        <v>0</v>
      </c>
      <c r="R13" s="83"/>
      <c r="S13" s="18">
        <f t="shared" si="7"/>
        <v>0</v>
      </c>
      <c r="T13" s="6">
        <f t="shared" si="8"/>
        <v>1786224</v>
      </c>
      <c r="U13" s="3">
        <f t="shared" si="9"/>
        <v>345840</v>
      </c>
      <c r="V13" s="3">
        <f t="shared" si="10"/>
        <v>893112</v>
      </c>
      <c r="W13" s="37">
        <f t="shared" si="11"/>
        <v>1238952</v>
      </c>
    </row>
    <row r="14" spans="1:23" x14ac:dyDescent="0.2">
      <c r="A14" s="4" t="s">
        <v>632</v>
      </c>
      <c r="B14" s="1" t="s">
        <v>632</v>
      </c>
      <c r="C14" s="5" t="s">
        <v>633</v>
      </c>
      <c r="D14" s="83">
        <v>13</v>
      </c>
      <c r="E14" s="16">
        <f t="shared" si="0"/>
        <v>967538</v>
      </c>
      <c r="F14" s="83">
        <v>8</v>
      </c>
      <c r="G14" s="18">
        <f t="shared" si="1"/>
        <v>251520</v>
      </c>
      <c r="H14" s="58"/>
      <c r="I14" s="16">
        <f t="shared" si="2"/>
        <v>0</v>
      </c>
      <c r="J14" s="58"/>
      <c r="K14" s="18">
        <f t="shared" si="3"/>
        <v>0</v>
      </c>
      <c r="L14" s="58"/>
      <c r="M14" s="16">
        <f t="shared" si="4"/>
        <v>0</v>
      </c>
      <c r="N14" s="58"/>
      <c r="O14" s="18">
        <f t="shared" si="5"/>
        <v>0</v>
      </c>
      <c r="P14" s="83">
        <v>4</v>
      </c>
      <c r="Q14" s="16">
        <f t="shared" si="6"/>
        <v>297704</v>
      </c>
      <c r="R14" s="83">
        <v>4</v>
      </c>
      <c r="S14" s="18">
        <f t="shared" si="7"/>
        <v>125760</v>
      </c>
      <c r="T14" s="6">
        <f t="shared" si="8"/>
        <v>1265242</v>
      </c>
      <c r="U14" s="3">
        <f t="shared" si="9"/>
        <v>377280</v>
      </c>
      <c r="V14" s="3">
        <f t="shared" si="10"/>
        <v>632621</v>
      </c>
      <c r="W14" s="37">
        <f t="shared" si="11"/>
        <v>1009901</v>
      </c>
    </row>
    <row r="15" spans="1:23" x14ac:dyDescent="0.2">
      <c r="A15" s="4" t="s">
        <v>623</v>
      </c>
      <c r="B15" s="1" t="s">
        <v>617</v>
      </c>
      <c r="C15" s="5" t="s">
        <v>634</v>
      </c>
      <c r="D15" s="83">
        <v>262</v>
      </c>
      <c r="E15" s="16">
        <f t="shared" si="0"/>
        <v>19499612</v>
      </c>
      <c r="F15" s="83">
        <v>103</v>
      </c>
      <c r="G15" s="18">
        <f t="shared" si="1"/>
        <v>3238320</v>
      </c>
      <c r="H15" s="58"/>
      <c r="I15" s="16">
        <f t="shared" si="2"/>
        <v>0</v>
      </c>
      <c r="J15" s="58"/>
      <c r="K15" s="18">
        <f t="shared" si="3"/>
        <v>0</v>
      </c>
      <c r="L15" s="58"/>
      <c r="M15" s="16">
        <f t="shared" si="4"/>
        <v>0</v>
      </c>
      <c r="N15" s="58"/>
      <c r="O15" s="18">
        <f t="shared" si="5"/>
        <v>0</v>
      </c>
      <c r="P15" s="83">
        <v>78</v>
      </c>
      <c r="Q15" s="16">
        <f t="shared" si="6"/>
        <v>5805228</v>
      </c>
      <c r="R15" s="83">
        <v>62</v>
      </c>
      <c r="S15" s="18">
        <f t="shared" si="7"/>
        <v>1949280</v>
      </c>
      <c r="T15" s="6">
        <f t="shared" si="8"/>
        <v>25304840</v>
      </c>
      <c r="U15" s="3">
        <f t="shared" si="9"/>
        <v>5187600</v>
      </c>
      <c r="V15" s="3">
        <f t="shared" si="10"/>
        <v>12652420</v>
      </c>
      <c r="W15" s="37">
        <f t="shared" si="11"/>
        <v>17840020</v>
      </c>
    </row>
    <row r="16" spans="1:23" ht="13.5" thickBot="1" x14ac:dyDescent="0.25">
      <c r="A16" s="8" t="s">
        <v>626</v>
      </c>
      <c r="B16" s="9" t="s">
        <v>620</v>
      </c>
      <c r="C16" s="10" t="s">
        <v>635</v>
      </c>
      <c r="D16" s="83">
        <v>10</v>
      </c>
      <c r="E16" s="16">
        <f t="shared" si="0"/>
        <v>744260</v>
      </c>
      <c r="F16" s="83">
        <v>3</v>
      </c>
      <c r="G16" s="18">
        <f t="shared" si="1"/>
        <v>94320</v>
      </c>
      <c r="H16" s="58"/>
      <c r="I16" s="16">
        <f t="shared" si="2"/>
        <v>0</v>
      </c>
      <c r="J16" s="58"/>
      <c r="K16" s="18">
        <f t="shared" si="3"/>
        <v>0</v>
      </c>
      <c r="L16" s="58"/>
      <c r="M16" s="16">
        <f t="shared" si="4"/>
        <v>0</v>
      </c>
      <c r="N16" s="58"/>
      <c r="O16" s="18">
        <f t="shared" si="5"/>
        <v>0</v>
      </c>
      <c r="P16" s="83">
        <v>0</v>
      </c>
      <c r="Q16" s="16">
        <f t="shared" si="6"/>
        <v>0</v>
      </c>
      <c r="R16" s="83">
        <v>7</v>
      </c>
      <c r="S16" s="18">
        <f t="shared" si="7"/>
        <v>220080</v>
      </c>
      <c r="T16" s="6">
        <f t="shared" si="8"/>
        <v>744260</v>
      </c>
      <c r="U16" s="3">
        <f t="shared" si="9"/>
        <v>314400</v>
      </c>
      <c r="V16" s="3">
        <f t="shared" si="10"/>
        <v>372130</v>
      </c>
      <c r="W16" s="37">
        <f t="shared" si="11"/>
        <v>686530</v>
      </c>
    </row>
    <row r="17" spans="1:24" ht="15.75" thickBot="1" x14ac:dyDescent="0.3">
      <c r="A17" s="85" t="s">
        <v>793</v>
      </c>
      <c r="B17" s="86"/>
      <c r="C17" s="133"/>
      <c r="D17" s="41">
        <f>SUM(D7:D16)</f>
        <v>751</v>
      </c>
      <c r="E17" s="41">
        <f t="shared" ref="E17:W17" si="12">SUM(E7:E16)</f>
        <v>55893926</v>
      </c>
      <c r="F17" s="41">
        <f t="shared" si="12"/>
        <v>279</v>
      </c>
      <c r="G17" s="41">
        <f t="shared" si="12"/>
        <v>8771760</v>
      </c>
      <c r="H17" s="41">
        <f t="shared" si="12"/>
        <v>0</v>
      </c>
      <c r="I17" s="41">
        <f t="shared" si="12"/>
        <v>0</v>
      </c>
      <c r="J17" s="41">
        <f t="shared" si="12"/>
        <v>0</v>
      </c>
      <c r="K17" s="41">
        <f t="shared" si="12"/>
        <v>0</v>
      </c>
      <c r="L17" s="41">
        <f t="shared" si="12"/>
        <v>0</v>
      </c>
      <c r="M17" s="41">
        <f t="shared" si="12"/>
        <v>0</v>
      </c>
      <c r="N17" s="41">
        <f t="shared" si="12"/>
        <v>0</v>
      </c>
      <c r="O17" s="41">
        <f t="shared" si="12"/>
        <v>0</v>
      </c>
      <c r="P17" s="41">
        <f t="shared" si="12"/>
        <v>141</v>
      </c>
      <c r="Q17" s="41">
        <f t="shared" si="12"/>
        <v>10494066</v>
      </c>
      <c r="R17" s="41">
        <f t="shared" si="12"/>
        <v>101</v>
      </c>
      <c r="S17" s="41">
        <f t="shared" si="12"/>
        <v>3175440</v>
      </c>
      <c r="T17" s="34">
        <f t="shared" si="12"/>
        <v>66387992</v>
      </c>
      <c r="U17" s="34">
        <f t="shared" si="12"/>
        <v>11947200</v>
      </c>
      <c r="V17" s="34">
        <f t="shared" si="12"/>
        <v>33193996</v>
      </c>
      <c r="W17" s="38">
        <f t="shared" si="12"/>
        <v>45141196</v>
      </c>
      <c r="X17" s="42">
        <f>(U17+V17)</f>
        <v>45141196</v>
      </c>
    </row>
  </sheetData>
  <mergeCells count="15">
    <mergeCell ref="A17:C17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Normal="100" workbookViewId="0">
      <selection activeCell="C4" sqref="C1:Y1048576"/>
    </sheetView>
  </sheetViews>
  <sheetFormatPr baseColWidth="10" defaultRowHeight="12.75" x14ac:dyDescent="0.2"/>
  <cols>
    <col min="1" max="1" width="9.7109375" customWidth="1"/>
    <col min="2" max="2" width="13.42578125" customWidth="1"/>
    <col min="3" max="3" width="17.7109375" customWidth="1"/>
    <col min="4" max="4" width="14.28515625" style="43" customWidth="1"/>
    <col min="5" max="5" width="14.85546875" style="43" customWidth="1"/>
    <col min="6" max="6" width="15" style="43" customWidth="1"/>
    <col min="7" max="7" width="14.5703125" style="43" customWidth="1"/>
    <col min="8" max="8" width="14.28515625" style="43" customWidth="1"/>
    <col min="9" max="9" width="14.85546875" style="43" customWidth="1"/>
    <col min="10" max="10" width="15.42578125" style="43" customWidth="1"/>
    <col min="11" max="11" width="14.5703125" style="43" customWidth="1"/>
    <col min="12" max="12" width="14.28515625" style="43" customWidth="1"/>
    <col min="13" max="13" width="14.85546875" style="43" customWidth="1"/>
    <col min="14" max="14" width="15.28515625" style="43" customWidth="1"/>
    <col min="15" max="15" width="14.5703125" style="43" customWidth="1"/>
    <col min="16" max="16" width="14.28515625" style="43" customWidth="1"/>
    <col min="17" max="17" width="14.85546875" style="43" customWidth="1"/>
    <col min="18" max="18" width="15.140625" style="43" customWidth="1"/>
    <col min="19" max="19" width="14.5703125" style="43" customWidth="1"/>
    <col min="20" max="20" width="15.42578125" customWidth="1"/>
    <col min="21" max="22" width="13.85546875" customWidth="1"/>
    <col min="23" max="23" width="16.57031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34" t="s">
        <v>791</v>
      </c>
      <c r="U5" s="136" t="s">
        <v>790</v>
      </c>
      <c r="V5" s="136" t="s">
        <v>792</v>
      </c>
      <c r="W5" s="122" t="s">
        <v>820</v>
      </c>
    </row>
    <row r="6" spans="1:23" ht="41.25" customHeight="1" thickBot="1" x14ac:dyDescent="0.25">
      <c r="A6" s="119"/>
      <c r="B6" s="121"/>
      <c r="C6" s="97"/>
      <c r="D6" s="23" t="s">
        <v>812</v>
      </c>
      <c r="E6" s="24" t="s">
        <v>785</v>
      </c>
      <c r="F6" s="24" t="s">
        <v>784</v>
      </c>
      <c r="G6" s="25" t="s">
        <v>786</v>
      </c>
      <c r="H6" s="23" t="s">
        <v>812</v>
      </c>
      <c r="I6" s="24" t="s">
        <v>785</v>
      </c>
      <c r="J6" s="24" t="s">
        <v>784</v>
      </c>
      <c r="K6" s="25" t="s">
        <v>786</v>
      </c>
      <c r="L6" s="23" t="s">
        <v>812</v>
      </c>
      <c r="M6" s="24" t="s">
        <v>785</v>
      </c>
      <c r="N6" s="24" t="s">
        <v>784</v>
      </c>
      <c r="O6" s="25" t="s">
        <v>786</v>
      </c>
      <c r="P6" s="23" t="s">
        <v>812</v>
      </c>
      <c r="Q6" s="24" t="s">
        <v>785</v>
      </c>
      <c r="R6" s="24" t="s">
        <v>784</v>
      </c>
      <c r="S6" s="25" t="s">
        <v>786</v>
      </c>
      <c r="T6" s="135"/>
      <c r="U6" s="137"/>
      <c r="V6" s="137"/>
      <c r="W6" s="123"/>
    </row>
    <row r="7" spans="1:23" x14ac:dyDescent="0.2">
      <c r="A7" s="12" t="s">
        <v>636</v>
      </c>
      <c r="B7" s="2" t="s">
        <v>637</v>
      </c>
      <c r="C7" s="13" t="s">
        <v>638</v>
      </c>
      <c r="D7" s="83">
        <v>125</v>
      </c>
      <c r="E7" s="16">
        <f>D7*74426</f>
        <v>9303250</v>
      </c>
      <c r="F7" s="83">
        <v>36</v>
      </c>
      <c r="G7" s="18">
        <f>F7*31440</f>
        <v>1131840</v>
      </c>
      <c r="H7" s="83">
        <v>57</v>
      </c>
      <c r="I7" s="16">
        <f>H7*74426</f>
        <v>4242282</v>
      </c>
      <c r="J7" s="83">
        <v>7</v>
      </c>
      <c r="K7" s="18">
        <f>J7*31440</f>
        <v>220080</v>
      </c>
      <c r="L7" s="83">
        <v>2</v>
      </c>
      <c r="M7" s="16">
        <f>L7*74426</f>
        <v>148852</v>
      </c>
      <c r="N7" s="58"/>
      <c r="O7" s="18">
        <f>N7*31440</f>
        <v>0</v>
      </c>
      <c r="P7" s="83">
        <v>26</v>
      </c>
      <c r="Q7" s="16">
        <f>P7*74426</f>
        <v>1935076</v>
      </c>
      <c r="R7" s="83">
        <v>15</v>
      </c>
      <c r="S7" s="18">
        <f>R7*31440</f>
        <v>471600</v>
      </c>
      <c r="T7" s="14">
        <f>(E7+I7+M7+Q7)</f>
        <v>15629460</v>
      </c>
      <c r="U7" s="15">
        <f>(G7+K7+O7+S7)</f>
        <v>1823520</v>
      </c>
      <c r="V7" s="15">
        <f>T7/2</f>
        <v>7814730</v>
      </c>
      <c r="W7" s="37">
        <f>(V7+U7)</f>
        <v>9638250</v>
      </c>
    </row>
    <row r="8" spans="1:23" x14ac:dyDescent="0.2">
      <c r="A8" s="4" t="s">
        <v>639</v>
      </c>
      <c r="B8" s="1" t="s">
        <v>640</v>
      </c>
      <c r="C8" s="5" t="s">
        <v>641</v>
      </c>
      <c r="D8" s="83">
        <v>12</v>
      </c>
      <c r="E8" s="16">
        <f t="shared" ref="E8:E16" si="0">D8*74426</f>
        <v>893112</v>
      </c>
      <c r="F8" s="83">
        <v>5</v>
      </c>
      <c r="G8" s="18">
        <f t="shared" ref="G8:G16" si="1">F8*31440</f>
        <v>157200</v>
      </c>
      <c r="H8" s="83">
        <v>4</v>
      </c>
      <c r="I8" s="16">
        <f t="shared" ref="I8:I16" si="2">H8*74426</f>
        <v>297704</v>
      </c>
      <c r="J8" s="83">
        <v>0</v>
      </c>
      <c r="K8" s="18">
        <f t="shared" ref="K8:K16" si="3">J8*31440</f>
        <v>0</v>
      </c>
      <c r="L8" s="83"/>
      <c r="M8" s="16">
        <f t="shared" ref="M8:M16" si="4">L8*74426</f>
        <v>0</v>
      </c>
      <c r="N8" s="58"/>
      <c r="O8" s="18">
        <f t="shared" ref="O8:O16" si="5">N8*31440</f>
        <v>0</v>
      </c>
      <c r="P8" s="83">
        <v>2</v>
      </c>
      <c r="Q8" s="16">
        <f t="shared" ref="Q8:Q16" si="6">P8*74426</f>
        <v>148852</v>
      </c>
      <c r="R8" s="83">
        <v>0</v>
      </c>
      <c r="S8" s="18">
        <f t="shared" ref="S8:S16" si="7">R8*31440</f>
        <v>0</v>
      </c>
      <c r="T8" s="14">
        <f t="shared" ref="T8:T16" si="8">(E8+I8+M8+Q8)</f>
        <v>1339668</v>
      </c>
      <c r="U8" s="15">
        <f t="shared" ref="U8:U16" si="9">(G8+K8+O8+S8)</f>
        <v>157200</v>
      </c>
      <c r="V8" s="15">
        <f t="shared" ref="V8:V16" si="10">T8/2</f>
        <v>669834</v>
      </c>
      <c r="W8" s="37">
        <f t="shared" ref="W8:W16" si="11">(V8+U8)</f>
        <v>827034</v>
      </c>
    </row>
    <row r="9" spans="1:23" x14ac:dyDescent="0.2">
      <c r="A9" s="4" t="s">
        <v>642</v>
      </c>
      <c r="B9" s="1" t="s">
        <v>639</v>
      </c>
      <c r="C9" s="5" t="s">
        <v>643</v>
      </c>
      <c r="D9" s="83"/>
      <c r="E9" s="16">
        <f t="shared" si="0"/>
        <v>0</v>
      </c>
      <c r="F9" s="83"/>
      <c r="G9" s="18">
        <f t="shared" si="1"/>
        <v>0</v>
      </c>
      <c r="H9" s="83"/>
      <c r="I9" s="16">
        <f t="shared" si="2"/>
        <v>0</v>
      </c>
      <c r="J9" s="83"/>
      <c r="K9" s="18">
        <f t="shared" si="3"/>
        <v>0</v>
      </c>
      <c r="L9" s="83"/>
      <c r="M9" s="16">
        <f t="shared" si="4"/>
        <v>0</v>
      </c>
      <c r="N9" s="67"/>
      <c r="O9" s="18">
        <f t="shared" si="5"/>
        <v>0</v>
      </c>
      <c r="P9" s="83"/>
      <c r="Q9" s="16">
        <f t="shared" si="6"/>
        <v>0</v>
      </c>
      <c r="R9" s="83"/>
      <c r="S9" s="18">
        <f t="shared" si="7"/>
        <v>0</v>
      </c>
      <c r="T9" s="14">
        <f t="shared" si="8"/>
        <v>0</v>
      </c>
      <c r="U9" s="15">
        <f t="shared" si="9"/>
        <v>0</v>
      </c>
      <c r="V9" s="15">
        <f t="shared" si="10"/>
        <v>0</v>
      </c>
      <c r="W9" s="37">
        <f t="shared" si="11"/>
        <v>0</v>
      </c>
    </row>
    <row r="10" spans="1:23" x14ac:dyDescent="0.2">
      <c r="A10" s="4" t="s">
        <v>644</v>
      </c>
      <c r="B10" s="1" t="s">
        <v>645</v>
      </c>
      <c r="C10" s="5" t="s">
        <v>646</v>
      </c>
      <c r="D10" s="83">
        <v>8</v>
      </c>
      <c r="E10" s="16">
        <f t="shared" si="0"/>
        <v>595408</v>
      </c>
      <c r="F10" s="83">
        <v>4</v>
      </c>
      <c r="G10" s="18">
        <f t="shared" si="1"/>
        <v>125760</v>
      </c>
      <c r="H10" s="83">
        <v>3</v>
      </c>
      <c r="I10" s="16">
        <f t="shared" si="2"/>
        <v>223278</v>
      </c>
      <c r="J10" s="83">
        <v>1</v>
      </c>
      <c r="K10" s="18">
        <f t="shared" si="3"/>
        <v>31440</v>
      </c>
      <c r="L10" s="83"/>
      <c r="M10" s="16">
        <f t="shared" si="4"/>
        <v>0</v>
      </c>
      <c r="N10" s="58"/>
      <c r="O10" s="18">
        <f t="shared" si="5"/>
        <v>0</v>
      </c>
      <c r="P10" s="83"/>
      <c r="Q10" s="16">
        <f t="shared" si="6"/>
        <v>0</v>
      </c>
      <c r="R10" s="83"/>
      <c r="S10" s="18">
        <f t="shared" si="7"/>
        <v>0</v>
      </c>
      <c r="T10" s="14">
        <f t="shared" si="8"/>
        <v>818686</v>
      </c>
      <c r="U10" s="15">
        <f t="shared" si="9"/>
        <v>157200</v>
      </c>
      <c r="V10" s="15">
        <f t="shared" si="10"/>
        <v>409343</v>
      </c>
      <c r="W10" s="37">
        <f t="shared" si="11"/>
        <v>566543</v>
      </c>
    </row>
    <row r="11" spans="1:23" x14ac:dyDescent="0.2">
      <c r="A11" s="4" t="s">
        <v>647</v>
      </c>
      <c r="B11" s="1" t="s">
        <v>636</v>
      </c>
      <c r="C11" s="5" t="s">
        <v>648</v>
      </c>
      <c r="D11" s="83">
        <v>586</v>
      </c>
      <c r="E11" s="16">
        <f t="shared" si="0"/>
        <v>43613636</v>
      </c>
      <c r="F11" s="83">
        <v>173</v>
      </c>
      <c r="G11" s="18">
        <f t="shared" si="1"/>
        <v>5439120</v>
      </c>
      <c r="H11" s="83">
        <v>151</v>
      </c>
      <c r="I11" s="16">
        <f t="shared" si="2"/>
        <v>11238326</v>
      </c>
      <c r="J11" s="83">
        <v>65</v>
      </c>
      <c r="K11" s="18">
        <f t="shared" si="3"/>
        <v>2043600</v>
      </c>
      <c r="L11" s="83">
        <v>9</v>
      </c>
      <c r="M11" s="16">
        <f t="shared" si="4"/>
        <v>669834</v>
      </c>
      <c r="N11" s="58"/>
      <c r="O11" s="18">
        <f t="shared" si="5"/>
        <v>0</v>
      </c>
      <c r="P11" s="83">
        <v>41</v>
      </c>
      <c r="Q11" s="16">
        <f t="shared" si="6"/>
        <v>3051466</v>
      </c>
      <c r="R11" s="83">
        <v>35</v>
      </c>
      <c r="S11" s="18">
        <f t="shared" si="7"/>
        <v>1100400</v>
      </c>
      <c r="T11" s="14">
        <f t="shared" si="8"/>
        <v>58573262</v>
      </c>
      <c r="U11" s="15">
        <f t="shared" si="9"/>
        <v>8583120</v>
      </c>
      <c r="V11" s="15">
        <f t="shared" si="10"/>
        <v>29286631</v>
      </c>
      <c r="W11" s="37">
        <f t="shared" si="11"/>
        <v>37869751</v>
      </c>
    </row>
    <row r="12" spans="1:23" x14ac:dyDescent="0.2">
      <c r="A12" s="4" t="s">
        <v>649</v>
      </c>
      <c r="B12" s="1" t="s">
        <v>650</v>
      </c>
      <c r="C12" s="5" t="s">
        <v>651</v>
      </c>
      <c r="D12" s="83"/>
      <c r="E12" s="16">
        <f t="shared" si="0"/>
        <v>0</v>
      </c>
      <c r="F12" s="83"/>
      <c r="G12" s="18">
        <f t="shared" si="1"/>
        <v>0</v>
      </c>
      <c r="H12" s="83"/>
      <c r="I12" s="16">
        <f t="shared" si="2"/>
        <v>0</v>
      </c>
      <c r="J12" s="83"/>
      <c r="K12" s="18">
        <f t="shared" si="3"/>
        <v>0</v>
      </c>
      <c r="L12" s="83"/>
      <c r="M12" s="16">
        <f t="shared" si="4"/>
        <v>0</v>
      </c>
      <c r="N12" s="58"/>
      <c r="O12" s="18">
        <f t="shared" si="5"/>
        <v>0</v>
      </c>
      <c r="P12" s="83"/>
      <c r="Q12" s="16">
        <f t="shared" si="6"/>
        <v>0</v>
      </c>
      <c r="R12" s="83"/>
      <c r="S12" s="18">
        <f t="shared" si="7"/>
        <v>0</v>
      </c>
      <c r="T12" s="14">
        <f t="shared" si="8"/>
        <v>0</v>
      </c>
      <c r="U12" s="15">
        <f t="shared" si="9"/>
        <v>0</v>
      </c>
      <c r="V12" s="15">
        <f t="shared" si="10"/>
        <v>0</v>
      </c>
      <c r="W12" s="37">
        <f t="shared" si="11"/>
        <v>0</v>
      </c>
    </row>
    <row r="13" spans="1:23" x14ac:dyDescent="0.2">
      <c r="A13" s="4" t="s">
        <v>652</v>
      </c>
      <c r="B13" s="1" t="s">
        <v>652</v>
      </c>
      <c r="C13" s="5" t="s">
        <v>653</v>
      </c>
      <c r="D13" s="83"/>
      <c r="E13" s="16">
        <f t="shared" si="0"/>
        <v>0</v>
      </c>
      <c r="F13" s="83"/>
      <c r="G13" s="18">
        <f t="shared" si="1"/>
        <v>0</v>
      </c>
      <c r="H13" s="83"/>
      <c r="I13" s="16">
        <f t="shared" si="2"/>
        <v>0</v>
      </c>
      <c r="J13" s="83"/>
      <c r="K13" s="18">
        <f t="shared" si="3"/>
        <v>0</v>
      </c>
      <c r="L13" s="83"/>
      <c r="M13" s="16">
        <f t="shared" si="4"/>
        <v>0</v>
      </c>
      <c r="N13" s="58"/>
      <c r="O13" s="18">
        <f t="shared" si="5"/>
        <v>0</v>
      </c>
      <c r="P13" s="83"/>
      <c r="Q13" s="16">
        <f t="shared" si="6"/>
        <v>0</v>
      </c>
      <c r="R13" s="83"/>
      <c r="S13" s="18">
        <f t="shared" si="7"/>
        <v>0</v>
      </c>
      <c r="T13" s="14">
        <f t="shared" si="8"/>
        <v>0</v>
      </c>
      <c r="U13" s="15">
        <f t="shared" si="9"/>
        <v>0</v>
      </c>
      <c r="V13" s="15">
        <f t="shared" si="10"/>
        <v>0</v>
      </c>
      <c r="W13" s="37">
        <f t="shared" si="11"/>
        <v>0</v>
      </c>
    </row>
    <row r="14" spans="1:23" x14ac:dyDescent="0.2">
      <c r="A14" s="4" t="s">
        <v>7</v>
      </c>
      <c r="B14" s="1" t="s">
        <v>7</v>
      </c>
      <c r="C14" s="5" t="s">
        <v>8</v>
      </c>
      <c r="D14" s="83"/>
      <c r="E14" s="16">
        <f t="shared" si="0"/>
        <v>0</v>
      </c>
      <c r="F14" s="83"/>
      <c r="G14" s="18">
        <f t="shared" si="1"/>
        <v>0</v>
      </c>
      <c r="H14" s="83"/>
      <c r="I14" s="16">
        <f t="shared" si="2"/>
        <v>0</v>
      </c>
      <c r="J14" s="83"/>
      <c r="K14" s="18">
        <f t="shared" si="3"/>
        <v>0</v>
      </c>
      <c r="L14" s="83"/>
      <c r="M14" s="16">
        <f t="shared" si="4"/>
        <v>0</v>
      </c>
      <c r="N14" s="67"/>
      <c r="O14" s="18">
        <f t="shared" si="5"/>
        <v>0</v>
      </c>
      <c r="P14" s="83"/>
      <c r="Q14" s="16">
        <f t="shared" si="6"/>
        <v>0</v>
      </c>
      <c r="R14" s="83"/>
      <c r="S14" s="18">
        <f t="shared" si="7"/>
        <v>0</v>
      </c>
      <c r="T14" s="14">
        <f t="shared" si="8"/>
        <v>0</v>
      </c>
      <c r="U14" s="15">
        <f t="shared" si="9"/>
        <v>0</v>
      </c>
      <c r="V14" s="15">
        <f t="shared" si="10"/>
        <v>0</v>
      </c>
      <c r="W14" s="37">
        <f t="shared" si="11"/>
        <v>0</v>
      </c>
    </row>
    <row r="15" spans="1:23" x14ac:dyDescent="0.2">
      <c r="A15" s="4" t="s">
        <v>654</v>
      </c>
      <c r="B15" s="1" t="s">
        <v>655</v>
      </c>
      <c r="C15" s="5" t="s">
        <v>656</v>
      </c>
      <c r="D15" s="83">
        <v>1</v>
      </c>
      <c r="E15" s="16">
        <f t="shared" si="0"/>
        <v>74426</v>
      </c>
      <c r="F15" s="83">
        <v>0</v>
      </c>
      <c r="G15" s="18">
        <f t="shared" si="1"/>
        <v>0</v>
      </c>
      <c r="H15" s="83"/>
      <c r="I15" s="16">
        <f t="shared" si="2"/>
        <v>0</v>
      </c>
      <c r="J15" s="83"/>
      <c r="K15" s="18">
        <f t="shared" si="3"/>
        <v>0</v>
      </c>
      <c r="L15" s="83"/>
      <c r="M15" s="16">
        <f t="shared" si="4"/>
        <v>0</v>
      </c>
      <c r="N15" s="67"/>
      <c r="O15" s="18">
        <f t="shared" si="5"/>
        <v>0</v>
      </c>
      <c r="P15" s="83">
        <v>1</v>
      </c>
      <c r="Q15" s="16">
        <f t="shared" si="6"/>
        <v>74426</v>
      </c>
      <c r="R15" s="83">
        <v>0</v>
      </c>
      <c r="S15" s="18">
        <f t="shared" si="7"/>
        <v>0</v>
      </c>
      <c r="T15" s="14">
        <f t="shared" si="8"/>
        <v>148852</v>
      </c>
      <c r="U15" s="15">
        <f t="shared" si="9"/>
        <v>0</v>
      </c>
      <c r="V15" s="15">
        <f t="shared" si="10"/>
        <v>74426</v>
      </c>
      <c r="W15" s="37">
        <f t="shared" si="11"/>
        <v>74426</v>
      </c>
    </row>
    <row r="16" spans="1:23" ht="13.5" thickBot="1" x14ac:dyDescent="0.25">
      <c r="A16" s="8" t="s">
        <v>637</v>
      </c>
      <c r="B16" s="9" t="s">
        <v>657</v>
      </c>
      <c r="C16" s="10" t="s">
        <v>658</v>
      </c>
      <c r="D16" s="83">
        <v>46</v>
      </c>
      <c r="E16" s="16">
        <f t="shared" si="0"/>
        <v>3423596</v>
      </c>
      <c r="F16" s="83">
        <v>0</v>
      </c>
      <c r="G16" s="18">
        <f t="shared" si="1"/>
        <v>0</v>
      </c>
      <c r="H16" s="83"/>
      <c r="I16" s="16">
        <f t="shared" si="2"/>
        <v>0</v>
      </c>
      <c r="J16" s="83"/>
      <c r="K16" s="18">
        <f t="shared" si="3"/>
        <v>0</v>
      </c>
      <c r="L16" s="83"/>
      <c r="M16" s="16">
        <f t="shared" si="4"/>
        <v>0</v>
      </c>
      <c r="N16" s="58"/>
      <c r="O16" s="18">
        <f t="shared" si="5"/>
        <v>0</v>
      </c>
      <c r="P16" s="83"/>
      <c r="Q16" s="16">
        <f t="shared" si="6"/>
        <v>0</v>
      </c>
      <c r="R16" s="83"/>
      <c r="S16" s="18">
        <f t="shared" si="7"/>
        <v>0</v>
      </c>
      <c r="T16" s="14">
        <f t="shared" si="8"/>
        <v>3423596</v>
      </c>
      <c r="U16" s="15">
        <f t="shared" si="9"/>
        <v>0</v>
      </c>
      <c r="V16" s="15">
        <f t="shared" si="10"/>
        <v>1711798</v>
      </c>
      <c r="W16" s="37">
        <f t="shared" si="11"/>
        <v>1711798</v>
      </c>
    </row>
    <row r="17" spans="1:24" ht="15.75" thickBot="1" x14ac:dyDescent="0.3">
      <c r="A17" s="104" t="s">
        <v>793</v>
      </c>
      <c r="B17" s="86"/>
      <c r="C17" s="133"/>
      <c r="D17" s="41">
        <f>SUM(D7:D16)</f>
        <v>778</v>
      </c>
      <c r="E17" s="41">
        <f t="shared" ref="E17:W17" si="12">SUM(E7:E16)</f>
        <v>57903428</v>
      </c>
      <c r="F17" s="41">
        <f t="shared" si="12"/>
        <v>218</v>
      </c>
      <c r="G17" s="41">
        <f t="shared" si="12"/>
        <v>6853920</v>
      </c>
      <c r="H17" s="41">
        <f t="shared" si="12"/>
        <v>215</v>
      </c>
      <c r="I17" s="41">
        <f t="shared" si="12"/>
        <v>16001590</v>
      </c>
      <c r="J17" s="41">
        <f t="shared" si="12"/>
        <v>73</v>
      </c>
      <c r="K17" s="41">
        <f t="shared" si="12"/>
        <v>2295120</v>
      </c>
      <c r="L17" s="41">
        <f t="shared" si="12"/>
        <v>11</v>
      </c>
      <c r="M17" s="41">
        <f t="shared" si="12"/>
        <v>818686</v>
      </c>
      <c r="N17" s="41">
        <f t="shared" si="12"/>
        <v>0</v>
      </c>
      <c r="O17" s="41">
        <f t="shared" si="12"/>
        <v>0</v>
      </c>
      <c r="P17" s="41">
        <f t="shared" si="12"/>
        <v>70</v>
      </c>
      <c r="Q17" s="41">
        <f t="shared" si="12"/>
        <v>5209820</v>
      </c>
      <c r="R17" s="41">
        <f t="shared" si="12"/>
        <v>50</v>
      </c>
      <c r="S17" s="41">
        <f t="shared" si="12"/>
        <v>1572000</v>
      </c>
      <c r="T17" s="34">
        <f t="shared" si="12"/>
        <v>79933524</v>
      </c>
      <c r="U17" s="34">
        <f t="shared" si="12"/>
        <v>10721040</v>
      </c>
      <c r="V17" s="34">
        <f t="shared" si="12"/>
        <v>39966762</v>
      </c>
      <c r="W17" s="38">
        <f t="shared" si="12"/>
        <v>50687802</v>
      </c>
      <c r="X17" s="42">
        <f>(U17+V17)</f>
        <v>50687802</v>
      </c>
    </row>
  </sheetData>
  <mergeCells count="15">
    <mergeCell ref="A17:C17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00" workbookViewId="0">
      <selection activeCell="C4" sqref="C1:Y1048576"/>
    </sheetView>
  </sheetViews>
  <sheetFormatPr baseColWidth="10" defaultRowHeight="12.75" x14ac:dyDescent="0.2"/>
  <cols>
    <col min="2" max="2" width="13" customWidth="1"/>
    <col min="3" max="3" width="17.28515625" customWidth="1"/>
    <col min="4" max="4" width="14.42578125" style="43" customWidth="1"/>
    <col min="5" max="5" width="18.5703125" style="43" customWidth="1"/>
    <col min="6" max="6" width="15.28515625" style="43" customWidth="1"/>
    <col min="7" max="7" width="17" style="43" customWidth="1"/>
    <col min="8" max="8" width="14.42578125" style="43" customWidth="1"/>
    <col min="9" max="10" width="17.7109375" style="43" customWidth="1"/>
    <col min="11" max="11" width="16.85546875" style="43" customWidth="1"/>
    <col min="12" max="12" width="14.42578125" style="43" customWidth="1"/>
    <col min="13" max="13" width="15" style="43" customWidth="1"/>
    <col min="14" max="15" width="14.7109375" style="43" customWidth="1"/>
    <col min="16" max="16" width="14.42578125" style="43" customWidth="1"/>
    <col min="17" max="17" width="16.5703125" style="43" customWidth="1"/>
    <col min="18" max="18" width="15.5703125" style="43" customWidth="1"/>
    <col min="19" max="19" width="14.7109375" style="43" customWidth="1"/>
    <col min="20" max="20" width="18" style="43" customWidth="1"/>
    <col min="21" max="21" width="17.42578125" customWidth="1"/>
    <col min="22" max="22" width="18.140625" customWidth="1"/>
    <col min="23" max="23" width="18" customWidth="1"/>
    <col min="24" max="24" width="13.85546875" bestFit="1" customWidth="1"/>
    <col min="25" max="25" width="14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810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14" t="s">
        <v>791</v>
      </c>
      <c r="U5" s="136" t="s">
        <v>790</v>
      </c>
      <c r="V5" s="136" t="s">
        <v>792</v>
      </c>
      <c r="W5" s="122" t="s">
        <v>820</v>
      </c>
    </row>
    <row r="6" spans="1:23" ht="45.75" customHeight="1" thickBot="1" x14ac:dyDescent="0.25">
      <c r="A6" s="119"/>
      <c r="B6" s="121"/>
      <c r="C6" s="97"/>
      <c r="D6" s="23" t="s">
        <v>812</v>
      </c>
      <c r="E6" s="24" t="s">
        <v>785</v>
      </c>
      <c r="F6" s="24" t="s">
        <v>784</v>
      </c>
      <c r="G6" s="25" t="s">
        <v>786</v>
      </c>
      <c r="H6" s="23" t="s">
        <v>812</v>
      </c>
      <c r="I6" s="24" t="s">
        <v>785</v>
      </c>
      <c r="J6" s="24" t="s">
        <v>784</v>
      </c>
      <c r="K6" s="25" t="s">
        <v>786</v>
      </c>
      <c r="L6" s="23" t="s">
        <v>812</v>
      </c>
      <c r="M6" s="24" t="s">
        <v>785</v>
      </c>
      <c r="N6" s="24" t="s">
        <v>784</v>
      </c>
      <c r="O6" s="25" t="s">
        <v>786</v>
      </c>
      <c r="P6" s="23" t="s">
        <v>812</v>
      </c>
      <c r="Q6" s="24" t="s">
        <v>785</v>
      </c>
      <c r="R6" s="24" t="s">
        <v>784</v>
      </c>
      <c r="S6" s="25" t="s">
        <v>786</v>
      </c>
      <c r="T6" s="115"/>
      <c r="U6" s="137"/>
      <c r="V6" s="137"/>
      <c r="W6" s="123"/>
    </row>
    <row r="7" spans="1:23" x14ac:dyDescent="0.2">
      <c r="A7" s="12" t="s">
        <v>659</v>
      </c>
      <c r="B7" s="2" t="s">
        <v>659</v>
      </c>
      <c r="C7" s="13" t="s">
        <v>660</v>
      </c>
      <c r="D7" s="83">
        <v>1170</v>
      </c>
      <c r="E7" s="16">
        <f>D7*$F$63</f>
        <v>87078420</v>
      </c>
      <c r="F7" s="83">
        <v>532</v>
      </c>
      <c r="G7" s="18">
        <f>F7*$F$62</f>
        <v>16726080</v>
      </c>
      <c r="H7" s="83"/>
      <c r="I7" s="16">
        <f t="shared" ref="I7:I57" si="0">H7*$F$63</f>
        <v>0</v>
      </c>
      <c r="J7" s="83"/>
      <c r="K7" s="18">
        <f>J7*$F$62</f>
        <v>0</v>
      </c>
      <c r="L7" s="83"/>
      <c r="M7" s="16">
        <f>L7*$F$63</f>
        <v>0</v>
      </c>
      <c r="N7" s="83"/>
      <c r="O7" s="18">
        <f>N7*$F$62</f>
        <v>0</v>
      </c>
      <c r="P7" s="83"/>
      <c r="Q7" s="16">
        <f t="shared" ref="Q7:Q46" si="1">P7*$F$63</f>
        <v>0</v>
      </c>
      <c r="R7" s="83"/>
      <c r="S7" s="18">
        <f>R7*$F$62</f>
        <v>0</v>
      </c>
      <c r="T7" s="44">
        <f>(E7+I7+M7+Q7)</f>
        <v>87078420</v>
      </c>
      <c r="U7" s="15">
        <f>(G7+K7+O7+S7)</f>
        <v>16726080</v>
      </c>
      <c r="V7" s="15">
        <f>T7/2</f>
        <v>43539210</v>
      </c>
      <c r="W7" s="37">
        <f>(V7+U7)</f>
        <v>60265290</v>
      </c>
    </row>
    <row r="8" spans="1:23" x14ac:dyDescent="0.2">
      <c r="A8" s="4" t="s">
        <v>661</v>
      </c>
      <c r="B8" s="1" t="s">
        <v>662</v>
      </c>
      <c r="C8" s="5" t="s">
        <v>663</v>
      </c>
      <c r="D8" s="83">
        <v>325</v>
      </c>
      <c r="E8" s="16">
        <f t="shared" ref="E8:E58" si="2">D8*$F$63</f>
        <v>24188450</v>
      </c>
      <c r="F8" s="83">
        <v>150</v>
      </c>
      <c r="G8" s="18">
        <f t="shared" ref="G8:G58" si="3">F8*$F$62</f>
        <v>4716000</v>
      </c>
      <c r="H8" s="83">
        <v>132</v>
      </c>
      <c r="I8" s="16">
        <f t="shared" si="0"/>
        <v>9824232</v>
      </c>
      <c r="J8" s="83">
        <v>75</v>
      </c>
      <c r="K8" s="18">
        <f>J8*31440</f>
        <v>2358000</v>
      </c>
      <c r="L8" s="83"/>
      <c r="M8" s="16">
        <f t="shared" ref="M8:M58" si="4">L8*$F$63</f>
        <v>0</v>
      </c>
      <c r="N8" s="83"/>
      <c r="O8" s="18">
        <f t="shared" ref="O8:O58" si="5">N8*$F$62</f>
        <v>0</v>
      </c>
      <c r="P8" s="83"/>
      <c r="Q8" s="16">
        <f t="shared" si="1"/>
        <v>0</v>
      </c>
      <c r="R8" s="83"/>
      <c r="S8" s="18">
        <f>R8*$F$62</f>
        <v>0</v>
      </c>
      <c r="T8" s="44">
        <f t="shared" ref="T8:T58" si="6">(E8+I8+M8+Q8)</f>
        <v>34012682</v>
      </c>
      <c r="U8" s="15">
        <f t="shared" ref="U8:U58" si="7">(G8+K8+O8+S8)</f>
        <v>7074000</v>
      </c>
      <c r="V8" s="15">
        <f t="shared" ref="V8:V58" si="8">T8/2</f>
        <v>17006341</v>
      </c>
      <c r="W8" s="37">
        <f t="shared" ref="W8:W58" si="9">(V8+U8)</f>
        <v>24080341</v>
      </c>
    </row>
    <row r="9" spans="1:23" s="43" customFormat="1" x14ac:dyDescent="0.2">
      <c r="A9" s="4" t="s">
        <v>664</v>
      </c>
      <c r="B9" s="1" t="s">
        <v>665</v>
      </c>
      <c r="C9" s="5" t="s">
        <v>666</v>
      </c>
      <c r="D9" s="83">
        <v>467</v>
      </c>
      <c r="E9" s="16">
        <f t="shared" si="2"/>
        <v>34756942</v>
      </c>
      <c r="F9" s="83">
        <v>239</v>
      </c>
      <c r="G9" s="18">
        <f t="shared" si="3"/>
        <v>7514160</v>
      </c>
      <c r="H9" s="83">
        <v>231</v>
      </c>
      <c r="I9" s="16">
        <f t="shared" si="0"/>
        <v>17192406</v>
      </c>
      <c r="J9" s="83">
        <v>138</v>
      </c>
      <c r="K9" s="18">
        <f>J9*$F$62</f>
        <v>4338720</v>
      </c>
      <c r="L9" s="83"/>
      <c r="M9" s="16">
        <f t="shared" si="4"/>
        <v>0</v>
      </c>
      <c r="N9" s="83"/>
      <c r="O9" s="18">
        <f t="shared" si="5"/>
        <v>0</v>
      </c>
      <c r="P9" s="83">
        <v>28</v>
      </c>
      <c r="Q9" s="16">
        <f t="shared" si="1"/>
        <v>2083928</v>
      </c>
      <c r="R9" s="83">
        <v>24</v>
      </c>
      <c r="S9" s="18">
        <f t="shared" ref="S9:S58" si="10">R9*$F$62</f>
        <v>754560</v>
      </c>
      <c r="T9" s="44">
        <f t="shared" si="6"/>
        <v>54033276</v>
      </c>
      <c r="U9" s="16">
        <f t="shared" si="7"/>
        <v>12607440</v>
      </c>
      <c r="V9" s="16">
        <f t="shared" si="8"/>
        <v>27016638</v>
      </c>
      <c r="W9" s="18">
        <f t="shared" si="9"/>
        <v>39624078</v>
      </c>
    </row>
    <row r="10" spans="1:23" s="43" customFormat="1" x14ac:dyDescent="0.2">
      <c r="A10" s="4" t="s">
        <v>667</v>
      </c>
      <c r="B10" s="1" t="s">
        <v>668</v>
      </c>
      <c r="C10" s="5" t="s">
        <v>669</v>
      </c>
      <c r="D10" s="83">
        <v>220</v>
      </c>
      <c r="E10" s="16">
        <f t="shared" si="2"/>
        <v>16373720</v>
      </c>
      <c r="F10" s="83">
        <v>118</v>
      </c>
      <c r="G10" s="18">
        <f t="shared" si="3"/>
        <v>3709920</v>
      </c>
      <c r="H10" s="83">
        <v>144</v>
      </c>
      <c r="I10" s="16">
        <f t="shared" si="0"/>
        <v>10717344</v>
      </c>
      <c r="J10" s="83">
        <v>82</v>
      </c>
      <c r="K10" s="18">
        <f t="shared" ref="K10:K58" si="11">J10*$F$62</f>
        <v>2578080</v>
      </c>
      <c r="L10" s="83"/>
      <c r="M10" s="16">
        <f t="shared" si="4"/>
        <v>0</v>
      </c>
      <c r="N10" s="83"/>
      <c r="O10" s="18">
        <f t="shared" si="5"/>
        <v>0</v>
      </c>
      <c r="P10" s="83">
        <v>75</v>
      </c>
      <c r="Q10" s="16">
        <f t="shared" si="1"/>
        <v>5581950</v>
      </c>
      <c r="R10" s="83">
        <v>63</v>
      </c>
      <c r="S10" s="18">
        <f t="shared" si="10"/>
        <v>1980720</v>
      </c>
      <c r="T10" s="44">
        <f t="shared" si="6"/>
        <v>32673014</v>
      </c>
      <c r="U10" s="16">
        <f t="shared" si="7"/>
        <v>8268720</v>
      </c>
      <c r="V10" s="16">
        <f t="shared" si="8"/>
        <v>16336507</v>
      </c>
      <c r="W10" s="18">
        <f t="shared" si="9"/>
        <v>24605227</v>
      </c>
    </row>
    <row r="11" spans="1:23" s="43" customFormat="1" x14ac:dyDescent="0.2">
      <c r="A11" s="4" t="s">
        <v>670</v>
      </c>
      <c r="B11" s="1" t="s">
        <v>671</v>
      </c>
      <c r="C11" s="5" t="s">
        <v>672</v>
      </c>
      <c r="D11" s="83">
        <v>485</v>
      </c>
      <c r="E11" s="16">
        <f t="shared" si="2"/>
        <v>36096610</v>
      </c>
      <c r="F11" s="83">
        <v>178</v>
      </c>
      <c r="G11" s="18">
        <f t="shared" si="3"/>
        <v>5596320</v>
      </c>
      <c r="H11" s="83">
        <v>141</v>
      </c>
      <c r="I11" s="16">
        <f t="shared" si="0"/>
        <v>10494066</v>
      </c>
      <c r="J11" s="83">
        <v>76</v>
      </c>
      <c r="K11" s="18">
        <f t="shared" si="11"/>
        <v>2389440</v>
      </c>
      <c r="L11" s="83"/>
      <c r="M11" s="16">
        <f t="shared" si="4"/>
        <v>0</v>
      </c>
      <c r="N11" s="83"/>
      <c r="O11" s="18">
        <f t="shared" si="5"/>
        <v>0</v>
      </c>
      <c r="P11" s="83">
        <v>87</v>
      </c>
      <c r="Q11" s="16">
        <f t="shared" si="1"/>
        <v>6475062</v>
      </c>
      <c r="R11" s="83">
        <v>74</v>
      </c>
      <c r="S11" s="18">
        <f t="shared" si="10"/>
        <v>2326560</v>
      </c>
      <c r="T11" s="44">
        <f t="shared" si="6"/>
        <v>53065738</v>
      </c>
      <c r="U11" s="16">
        <f t="shared" si="7"/>
        <v>10312320</v>
      </c>
      <c r="V11" s="16">
        <f t="shared" si="8"/>
        <v>26532869</v>
      </c>
      <c r="W11" s="18">
        <f t="shared" si="9"/>
        <v>36845189</v>
      </c>
    </row>
    <row r="12" spans="1:23" x14ac:dyDescent="0.2">
      <c r="A12" s="4" t="s">
        <v>673</v>
      </c>
      <c r="B12" s="1" t="s">
        <v>674</v>
      </c>
      <c r="C12" s="5" t="s">
        <v>675</v>
      </c>
      <c r="D12" s="83"/>
      <c r="E12" s="16">
        <f t="shared" si="2"/>
        <v>0</v>
      </c>
      <c r="F12" s="83"/>
      <c r="G12" s="18">
        <f t="shared" si="3"/>
        <v>0</v>
      </c>
      <c r="H12" s="83"/>
      <c r="I12" s="16">
        <f t="shared" si="0"/>
        <v>0</v>
      </c>
      <c r="J12" s="83"/>
      <c r="K12" s="18">
        <f t="shared" si="11"/>
        <v>0</v>
      </c>
      <c r="L12" s="83"/>
      <c r="M12" s="16">
        <f t="shared" si="4"/>
        <v>0</v>
      </c>
      <c r="N12" s="83"/>
      <c r="O12" s="18">
        <f t="shared" si="5"/>
        <v>0</v>
      </c>
      <c r="P12" s="83"/>
      <c r="Q12" s="16">
        <f t="shared" si="1"/>
        <v>0</v>
      </c>
      <c r="R12" s="83"/>
      <c r="S12" s="18">
        <f t="shared" si="10"/>
        <v>0</v>
      </c>
      <c r="T12" s="44">
        <f t="shared" si="6"/>
        <v>0</v>
      </c>
      <c r="U12" s="15">
        <f t="shared" si="7"/>
        <v>0</v>
      </c>
      <c r="V12" s="15">
        <f t="shared" si="8"/>
        <v>0</v>
      </c>
      <c r="W12" s="37">
        <f t="shared" si="9"/>
        <v>0</v>
      </c>
    </row>
    <row r="13" spans="1:23" s="43" customFormat="1" x14ac:dyDescent="0.2">
      <c r="A13" s="4" t="s">
        <v>676</v>
      </c>
      <c r="B13" s="1" t="s">
        <v>677</v>
      </c>
      <c r="C13" s="5" t="s">
        <v>678</v>
      </c>
      <c r="D13" s="83">
        <v>1097</v>
      </c>
      <c r="E13" s="16">
        <f t="shared" si="2"/>
        <v>81645322</v>
      </c>
      <c r="F13" s="83">
        <v>654</v>
      </c>
      <c r="G13" s="18">
        <f t="shared" si="3"/>
        <v>20561760</v>
      </c>
      <c r="H13" s="83">
        <v>160</v>
      </c>
      <c r="I13" s="16">
        <f t="shared" si="0"/>
        <v>11908160</v>
      </c>
      <c r="J13" s="83">
        <v>85</v>
      </c>
      <c r="K13" s="18">
        <f t="shared" si="11"/>
        <v>2672400</v>
      </c>
      <c r="L13" s="83"/>
      <c r="M13" s="16">
        <f t="shared" si="4"/>
        <v>0</v>
      </c>
      <c r="N13" s="83"/>
      <c r="O13" s="18">
        <f t="shared" si="5"/>
        <v>0</v>
      </c>
      <c r="P13" s="83">
        <v>97</v>
      </c>
      <c r="Q13" s="16">
        <f t="shared" si="1"/>
        <v>7219322</v>
      </c>
      <c r="R13" s="83">
        <v>78</v>
      </c>
      <c r="S13" s="18">
        <f t="shared" si="10"/>
        <v>2452320</v>
      </c>
      <c r="T13" s="44">
        <f t="shared" si="6"/>
        <v>100772804</v>
      </c>
      <c r="U13" s="16">
        <f t="shared" si="7"/>
        <v>25686480</v>
      </c>
      <c r="V13" s="16">
        <f t="shared" si="8"/>
        <v>50386402</v>
      </c>
      <c r="W13" s="18">
        <f t="shared" si="9"/>
        <v>76072882</v>
      </c>
    </row>
    <row r="14" spans="1:23" x14ac:dyDescent="0.2">
      <c r="A14" s="4" t="s">
        <v>679</v>
      </c>
      <c r="B14" s="1" t="s">
        <v>676</v>
      </c>
      <c r="C14" s="5" t="s">
        <v>680</v>
      </c>
      <c r="D14" s="83">
        <v>157</v>
      </c>
      <c r="E14" s="16">
        <f t="shared" si="2"/>
        <v>11684882</v>
      </c>
      <c r="F14" s="83">
        <v>110</v>
      </c>
      <c r="G14" s="18">
        <f t="shared" si="3"/>
        <v>3458400</v>
      </c>
      <c r="H14" s="83">
        <v>385</v>
      </c>
      <c r="I14" s="16">
        <f t="shared" si="0"/>
        <v>28654010</v>
      </c>
      <c r="J14" s="83">
        <v>178</v>
      </c>
      <c r="K14" s="18">
        <f t="shared" si="11"/>
        <v>5596320</v>
      </c>
      <c r="L14" s="83"/>
      <c r="M14" s="16">
        <f t="shared" si="4"/>
        <v>0</v>
      </c>
      <c r="N14" s="83"/>
      <c r="O14" s="18">
        <f t="shared" si="5"/>
        <v>0</v>
      </c>
      <c r="P14" s="83"/>
      <c r="Q14" s="16">
        <f t="shared" si="1"/>
        <v>0</v>
      </c>
      <c r="R14" s="83"/>
      <c r="S14" s="18">
        <f t="shared" si="10"/>
        <v>0</v>
      </c>
      <c r="T14" s="44">
        <f t="shared" si="6"/>
        <v>40338892</v>
      </c>
      <c r="U14" s="15">
        <f t="shared" si="7"/>
        <v>9054720</v>
      </c>
      <c r="V14" s="15">
        <f t="shared" si="8"/>
        <v>20169446</v>
      </c>
      <c r="W14" s="37">
        <f t="shared" si="9"/>
        <v>29224166</v>
      </c>
    </row>
    <row r="15" spans="1:23" x14ac:dyDescent="0.2">
      <c r="A15" s="4" t="s">
        <v>681</v>
      </c>
      <c r="B15" s="1" t="s">
        <v>682</v>
      </c>
      <c r="C15" s="5" t="s">
        <v>683</v>
      </c>
      <c r="D15" s="83"/>
      <c r="E15" s="16">
        <f t="shared" si="2"/>
        <v>0</v>
      </c>
      <c r="F15" s="83"/>
      <c r="G15" s="18">
        <f t="shared" si="3"/>
        <v>0</v>
      </c>
      <c r="H15" s="83">
        <v>520</v>
      </c>
      <c r="I15" s="16">
        <f t="shared" si="0"/>
        <v>38701520</v>
      </c>
      <c r="J15" s="83">
        <v>251</v>
      </c>
      <c r="K15" s="18">
        <f t="shared" si="11"/>
        <v>7891440</v>
      </c>
      <c r="L15" s="83"/>
      <c r="M15" s="16">
        <f t="shared" si="4"/>
        <v>0</v>
      </c>
      <c r="N15" s="83"/>
      <c r="O15" s="18">
        <f t="shared" si="5"/>
        <v>0</v>
      </c>
      <c r="P15" s="83"/>
      <c r="Q15" s="16">
        <f t="shared" si="1"/>
        <v>0</v>
      </c>
      <c r="R15" s="83"/>
      <c r="S15" s="18">
        <f t="shared" si="10"/>
        <v>0</v>
      </c>
      <c r="T15" s="44">
        <f t="shared" si="6"/>
        <v>38701520</v>
      </c>
      <c r="U15" s="15">
        <f t="shared" si="7"/>
        <v>7891440</v>
      </c>
      <c r="V15" s="15">
        <f t="shared" si="8"/>
        <v>19350760</v>
      </c>
      <c r="W15" s="37">
        <f t="shared" si="9"/>
        <v>27242200</v>
      </c>
    </row>
    <row r="16" spans="1:23" s="43" customFormat="1" x14ac:dyDescent="0.2">
      <c r="A16" s="4" t="s">
        <v>684</v>
      </c>
      <c r="B16" s="1" t="s">
        <v>685</v>
      </c>
      <c r="C16" s="5" t="s">
        <v>686</v>
      </c>
      <c r="D16" s="83">
        <v>512</v>
      </c>
      <c r="E16" s="16">
        <f t="shared" si="2"/>
        <v>38106112</v>
      </c>
      <c r="F16" s="83">
        <v>335</v>
      </c>
      <c r="G16" s="18">
        <f t="shared" si="3"/>
        <v>10532400</v>
      </c>
      <c r="H16" s="83">
        <v>294</v>
      </c>
      <c r="I16" s="16">
        <f t="shared" si="0"/>
        <v>21881244</v>
      </c>
      <c r="J16" s="83">
        <v>204</v>
      </c>
      <c r="K16" s="18">
        <f t="shared" si="11"/>
        <v>6413760</v>
      </c>
      <c r="L16" s="83"/>
      <c r="M16" s="16">
        <f t="shared" si="4"/>
        <v>0</v>
      </c>
      <c r="N16" s="83"/>
      <c r="O16" s="18">
        <f t="shared" si="5"/>
        <v>0</v>
      </c>
      <c r="P16" s="83">
        <v>142</v>
      </c>
      <c r="Q16" s="16">
        <f t="shared" si="1"/>
        <v>10568492</v>
      </c>
      <c r="R16" s="83">
        <v>132</v>
      </c>
      <c r="S16" s="18">
        <f t="shared" si="10"/>
        <v>4150080</v>
      </c>
      <c r="T16" s="44">
        <f t="shared" si="6"/>
        <v>70555848</v>
      </c>
      <c r="U16" s="16">
        <f t="shared" si="7"/>
        <v>21096240</v>
      </c>
      <c r="V16" s="16">
        <f t="shared" si="8"/>
        <v>35277924</v>
      </c>
      <c r="W16" s="18">
        <f t="shared" si="9"/>
        <v>56374164</v>
      </c>
    </row>
    <row r="17" spans="1:23" s="43" customFormat="1" x14ac:dyDescent="0.2">
      <c r="A17" s="4" t="s">
        <v>674</v>
      </c>
      <c r="B17" s="1" t="s">
        <v>687</v>
      </c>
      <c r="C17" s="5" t="s">
        <v>688</v>
      </c>
      <c r="D17" s="83">
        <v>513</v>
      </c>
      <c r="E17" s="16">
        <f t="shared" si="2"/>
        <v>38180538</v>
      </c>
      <c r="F17" s="83">
        <v>279</v>
      </c>
      <c r="G17" s="18">
        <f t="shared" si="3"/>
        <v>8771760</v>
      </c>
      <c r="H17" s="83">
        <v>347</v>
      </c>
      <c r="I17" s="16">
        <f t="shared" si="0"/>
        <v>25825822</v>
      </c>
      <c r="J17" s="83">
        <v>214</v>
      </c>
      <c r="K17" s="18">
        <f t="shared" si="11"/>
        <v>6728160</v>
      </c>
      <c r="L17" s="83">
        <v>3</v>
      </c>
      <c r="M17" s="16">
        <f t="shared" si="4"/>
        <v>223278</v>
      </c>
      <c r="N17" s="83">
        <v>0</v>
      </c>
      <c r="O17" s="18">
        <f t="shared" si="5"/>
        <v>0</v>
      </c>
      <c r="P17" s="83">
        <v>231</v>
      </c>
      <c r="Q17" s="16">
        <f t="shared" si="1"/>
        <v>17192406</v>
      </c>
      <c r="R17" s="83">
        <v>170</v>
      </c>
      <c r="S17" s="18">
        <f t="shared" si="10"/>
        <v>5344800</v>
      </c>
      <c r="T17" s="44">
        <f t="shared" si="6"/>
        <v>81422044</v>
      </c>
      <c r="U17" s="16">
        <f t="shared" si="7"/>
        <v>20844720</v>
      </c>
      <c r="V17" s="16">
        <f t="shared" si="8"/>
        <v>40711022</v>
      </c>
      <c r="W17" s="18">
        <f t="shared" si="9"/>
        <v>61555742</v>
      </c>
    </row>
    <row r="18" spans="1:23" s="43" customFormat="1" x14ac:dyDescent="0.2">
      <c r="A18" s="4" t="s">
        <v>689</v>
      </c>
      <c r="B18" s="1" t="s">
        <v>690</v>
      </c>
      <c r="C18" s="5" t="s">
        <v>691</v>
      </c>
      <c r="D18" s="83"/>
      <c r="E18" s="16">
        <f t="shared" si="2"/>
        <v>0</v>
      </c>
      <c r="F18" s="83"/>
      <c r="G18" s="18">
        <f t="shared" si="3"/>
        <v>0</v>
      </c>
      <c r="H18" s="83"/>
      <c r="I18" s="16">
        <f t="shared" si="0"/>
        <v>0</v>
      </c>
      <c r="J18" s="83"/>
      <c r="K18" s="18">
        <f t="shared" si="11"/>
        <v>0</v>
      </c>
      <c r="L18" s="83"/>
      <c r="M18" s="16">
        <f t="shared" si="4"/>
        <v>0</v>
      </c>
      <c r="N18" s="83"/>
      <c r="O18" s="18">
        <f t="shared" si="5"/>
        <v>0</v>
      </c>
      <c r="P18" s="83"/>
      <c r="Q18" s="16">
        <f t="shared" si="1"/>
        <v>0</v>
      </c>
      <c r="R18" s="83"/>
      <c r="S18" s="18">
        <f t="shared" si="10"/>
        <v>0</v>
      </c>
      <c r="T18" s="44">
        <f t="shared" si="6"/>
        <v>0</v>
      </c>
      <c r="U18" s="16">
        <f t="shared" si="7"/>
        <v>0</v>
      </c>
      <c r="V18" s="16">
        <f t="shared" si="8"/>
        <v>0</v>
      </c>
      <c r="W18" s="18">
        <f t="shared" si="9"/>
        <v>0</v>
      </c>
    </row>
    <row r="19" spans="1:23" s="43" customFormat="1" x14ac:dyDescent="0.2">
      <c r="A19" s="4" t="s">
        <v>685</v>
      </c>
      <c r="B19" s="1" t="s">
        <v>679</v>
      </c>
      <c r="C19" s="5" t="s">
        <v>692</v>
      </c>
      <c r="D19" s="83">
        <v>695</v>
      </c>
      <c r="E19" s="16">
        <f t="shared" si="2"/>
        <v>51726070</v>
      </c>
      <c r="F19" s="83">
        <v>420</v>
      </c>
      <c r="G19" s="18">
        <f t="shared" si="3"/>
        <v>13204800</v>
      </c>
      <c r="H19" s="83">
        <v>597</v>
      </c>
      <c r="I19" s="16">
        <f t="shared" si="0"/>
        <v>44432322</v>
      </c>
      <c r="J19" s="83">
        <v>431</v>
      </c>
      <c r="K19" s="18">
        <f t="shared" si="11"/>
        <v>13550640</v>
      </c>
      <c r="L19" s="83"/>
      <c r="M19" s="16">
        <f t="shared" si="4"/>
        <v>0</v>
      </c>
      <c r="N19" s="83"/>
      <c r="O19" s="18">
        <f t="shared" si="5"/>
        <v>0</v>
      </c>
      <c r="P19" s="83">
        <v>237</v>
      </c>
      <c r="Q19" s="16">
        <f t="shared" si="1"/>
        <v>17638962</v>
      </c>
      <c r="R19" s="83">
        <v>226</v>
      </c>
      <c r="S19" s="18">
        <f t="shared" si="10"/>
        <v>7105440</v>
      </c>
      <c r="T19" s="44">
        <f t="shared" si="6"/>
        <v>113797354</v>
      </c>
      <c r="U19" s="16">
        <f t="shared" si="7"/>
        <v>33860880</v>
      </c>
      <c r="V19" s="16">
        <f t="shared" si="8"/>
        <v>56898677</v>
      </c>
      <c r="W19" s="18">
        <f t="shared" si="9"/>
        <v>90759557</v>
      </c>
    </row>
    <row r="20" spans="1:23" x14ac:dyDescent="0.2">
      <c r="A20" s="4" t="s">
        <v>693</v>
      </c>
      <c r="B20" s="1" t="s">
        <v>681</v>
      </c>
      <c r="C20" s="5" t="s">
        <v>694</v>
      </c>
      <c r="D20" s="83"/>
      <c r="E20" s="16">
        <f t="shared" si="2"/>
        <v>0</v>
      </c>
      <c r="F20" s="83"/>
      <c r="G20" s="18">
        <f t="shared" si="3"/>
        <v>0</v>
      </c>
      <c r="H20" s="83">
        <v>268</v>
      </c>
      <c r="I20" s="16">
        <f t="shared" si="0"/>
        <v>19946168</v>
      </c>
      <c r="J20" s="83">
        <v>156</v>
      </c>
      <c r="K20" s="18">
        <f t="shared" si="11"/>
        <v>4904640</v>
      </c>
      <c r="L20" s="83"/>
      <c r="M20" s="16">
        <f t="shared" si="4"/>
        <v>0</v>
      </c>
      <c r="N20" s="83"/>
      <c r="O20" s="18">
        <f t="shared" si="5"/>
        <v>0</v>
      </c>
      <c r="P20" s="83"/>
      <c r="Q20" s="16">
        <f t="shared" si="1"/>
        <v>0</v>
      </c>
      <c r="R20" s="83"/>
      <c r="S20" s="18">
        <f t="shared" si="10"/>
        <v>0</v>
      </c>
      <c r="T20" s="44">
        <f>(E20+I20+M20+Q20)</f>
        <v>19946168</v>
      </c>
      <c r="U20" s="15">
        <f>(G20+K20+O20+S20)</f>
        <v>4904640</v>
      </c>
      <c r="V20" s="15">
        <f t="shared" si="8"/>
        <v>9973084</v>
      </c>
      <c r="W20" s="37">
        <f t="shared" si="9"/>
        <v>14877724</v>
      </c>
    </row>
    <row r="21" spans="1:23" s="43" customFormat="1" x14ac:dyDescent="0.2">
      <c r="A21" s="4" t="s">
        <v>695</v>
      </c>
      <c r="B21" s="1" t="s">
        <v>684</v>
      </c>
      <c r="C21" s="5" t="s">
        <v>696</v>
      </c>
      <c r="D21" s="83">
        <v>172</v>
      </c>
      <c r="E21" s="16">
        <f t="shared" si="2"/>
        <v>12801272</v>
      </c>
      <c r="F21" s="83">
        <v>103</v>
      </c>
      <c r="G21" s="18">
        <f t="shared" si="3"/>
        <v>3238320</v>
      </c>
      <c r="H21" s="83">
        <v>72</v>
      </c>
      <c r="I21" s="16">
        <f t="shared" si="0"/>
        <v>5358672</v>
      </c>
      <c r="J21" s="83">
        <v>46</v>
      </c>
      <c r="K21" s="18">
        <f t="shared" si="11"/>
        <v>1446240</v>
      </c>
      <c r="L21" s="83"/>
      <c r="M21" s="16">
        <f t="shared" si="4"/>
        <v>0</v>
      </c>
      <c r="N21" s="83"/>
      <c r="O21" s="18">
        <f t="shared" si="5"/>
        <v>0</v>
      </c>
      <c r="P21" s="83">
        <v>103</v>
      </c>
      <c r="Q21" s="16">
        <f t="shared" si="1"/>
        <v>7665878</v>
      </c>
      <c r="R21" s="83">
        <v>78</v>
      </c>
      <c r="S21" s="18">
        <f t="shared" si="10"/>
        <v>2452320</v>
      </c>
      <c r="T21" s="44">
        <f t="shared" si="6"/>
        <v>25825822</v>
      </c>
      <c r="U21" s="16">
        <f t="shared" si="7"/>
        <v>7136880</v>
      </c>
      <c r="V21" s="16">
        <f t="shared" si="8"/>
        <v>12912911</v>
      </c>
      <c r="W21" s="18">
        <f t="shared" si="9"/>
        <v>20049791</v>
      </c>
    </row>
    <row r="22" spans="1:23" x14ac:dyDescent="0.2">
      <c r="A22" s="4" t="s">
        <v>697</v>
      </c>
      <c r="B22" s="1" t="s">
        <v>698</v>
      </c>
      <c r="C22" s="5" t="s">
        <v>699</v>
      </c>
      <c r="D22" s="83"/>
      <c r="E22" s="16">
        <f t="shared" si="2"/>
        <v>0</v>
      </c>
      <c r="F22" s="83"/>
      <c r="G22" s="18">
        <f t="shared" si="3"/>
        <v>0</v>
      </c>
      <c r="H22" s="83">
        <v>220</v>
      </c>
      <c r="I22" s="16">
        <f t="shared" si="0"/>
        <v>16373720</v>
      </c>
      <c r="J22" s="83">
        <v>85</v>
      </c>
      <c r="K22" s="18">
        <f t="shared" si="11"/>
        <v>2672400</v>
      </c>
      <c r="L22" s="83"/>
      <c r="M22" s="16">
        <f t="shared" si="4"/>
        <v>0</v>
      </c>
      <c r="N22" s="83"/>
      <c r="O22" s="18">
        <f t="shared" si="5"/>
        <v>0</v>
      </c>
      <c r="P22" s="83"/>
      <c r="Q22" s="16">
        <f t="shared" si="1"/>
        <v>0</v>
      </c>
      <c r="R22" s="83"/>
      <c r="S22" s="18">
        <f t="shared" si="10"/>
        <v>0</v>
      </c>
      <c r="T22" s="44">
        <f t="shared" si="6"/>
        <v>16373720</v>
      </c>
      <c r="U22" s="15">
        <f t="shared" si="7"/>
        <v>2672400</v>
      </c>
      <c r="V22" s="15">
        <f t="shared" si="8"/>
        <v>8186860</v>
      </c>
      <c r="W22" s="37">
        <f t="shared" si="9"/>
        <v>10859260</v>
      </c>
    </row>
    <row r="23" spans="1:23" x14ac:dyDescent="0.2">
      <c r="A23" s="4" t="s">
        <v>700</v>
      </c>
      <c r="B23" s="1" t="s">
        <v>701</v>
      </c>
      <c r="C23" s="5" t="s">
        <v>702</v>
      </c>
      <c r="D23" s="83">
        <v>627</v>
      </c>
      <c r="E23" s="16">
        <f t="shared" si="2"/>
        <v>46665102</v>
      </c>
      <c r="F23" s="83">
        <v>320</v>
      </c>
      <c r="G23" s="18">
        <f t="shared" si="3"/>
        <v>10060800</v>
      </c>
      <c r="H23" s="83">
        <v>348</v>
      </c>
      <c r="I23" s="16">
        <f t="shared" si="0"/>
        <v>25900248</v>
      </c>
      <c r="J23" s="83">
        <v>209</v>
      </c>
      <c r="K23" s="18">
        <f t="shared" si="11"/>
        <v>6570960</v>
      </c>
      <c r="L23" s="83"/>
      <c r="M23" s="16">
        <f t="shared" si="4"/>
        <v>0</v>
      </c>
      <c r="N23" s="83"/>
      <c r="O23" s="18">
        <f t="shared" si="5"/>
        <v>0</v>
      </c>
      <c r="P23" s="83"/>
      <c r="Q23" s="16">
        <f t="shared" si="1"/>
        <v>0</v>
      </c>
      <c r="R23" s="83"/>
      <c r="S23" s="18">
        <f t="shared" si="10"/>
        <v>0</v>
      </c>
      <c r="T23" s="44">
        <f t="shared" si="6"/>
        <v>72565350</v>
      </c>
      <c r="U23" s="15">
        <f t="shared" si="7"/>
        <v>16631760</v>
      </c>
      <c r="V23" s="15">
        <f t="shared" si="8"/>
        <v>36282675</v>
      </c>
      <c r="W23" s="37">
        <f t="shared" si="9"/>
        <v>52914435</v>
      </c>
    </row>
    <row r="24" spans="1:23" x14ac:dyDescent="0.2">
      <c r="A24" s="4" t="s">
        <v>703</v>
      </c>
      <c r="B24" s="1" t="s">
        <v>693</v>
      </c>
      <c r="C24" s="5" t="s">
        <v>704</v>
      </c>
      <c r="D24" s="83">
        <v>260</v>
      </c>
      <c r="E24" s="16">
        <f t="shared" si="2"/>
        <v>19350760</v>
      </c>
      <c r="F24" s="83">
        <v>140</v>
      </c>
      <c r="G24" s="18">
        <f t="shared" si="3"/>
        <v>4401600</v>
      </c>
      <c r="H24" s="83">
        <v>458</v>
      </c>
      <c r="I24" s="16">
        <f t="shared" si="0"/>
        <v>34087108</v>
      </c>
      <c r="J24" s="83">
        <v>310</v>
      </c>
      <c r="K24" s="18">
        <f t="shared" si="11"/>
        <v>9746400</v>
      </c>
      <c r="L24" s="83"/>
      <c r="M24" s="16">
        <f t="shared" si="4"/>
        <v>0</v>
      </c>
      <c r="N24" s="83"/>
      <c r="O24" s="18">
        <f t="shared" si="5"/>
        <v>0</v>
      </c>
      <c r="P24" s="83"/>
      <c r="Q24" s="16">
        <f t="shared" si="1"/>
        <v>0</v>
      </c>
      <c r="R24" s="83"/>
      <c r="S24" s="18">
        <f t="shared" si="10"/>
        <v>0</v>
      </c>
      <c r="T24" s="44">
        <f t="shared" si="6"/>
        <v>53437868</v>
      </c>
      <c r="U24" s="15">
        <f t="shared" si="7"/>
        <v>14148000</v>
      </c>
      <c r="V24" s="15">
        <f t="shared" si="8"/>
        <v>26718934</v>
      </c>
      <c r="W24" s="37">
        <f t="shared" si="9"/>
        <v>40866934</v>
      </c>
    </row>
    <row r="25" spans="1:23" s="43" customFormat="1" x14ac:dyDescent="0.2">
      <c r="A25" s="4" t="s">
        <v>705</v>
      </c>
      <c r="B25" s="1" t="s">
        <v>706</v>
      </c>
      <c r="C25" s="5" t="s">
        <v>707</v>
      </c>
      <c r="D25" s="83">
        <v>358</v>
      </c>
      <c r="E25" s="16">
        <f t="shared" si="2"/>
        <v>26644508</v>
      </c>
      <c r="F25" s="83">
        <v>214</v>
      </c>
      <c r="G25" s="18">
        <f t="shared" si="3"/>
        <v>6728160</v>
      </c>
      <c r="H25" s="83">
        <v>316</v>
      </c>
      <c r="I25" s="16">
        <f t="shared" si="0"/>
        <v>23518616</v>
      </c>
      <c r="J25" s="83">
        <v>140</v>
      </c>
      <c r="K25" s="18">
        <f t="shared" si="11"/>
        <v>4401600</v>
      </c>
      <c r="L25" s="83"/>
      <c r="M25" s="16">
        <f t="shared" si="4"/>
        <v>0</v>
      </c>
      <c r="N25" s="83"/>
      <c r="O25" s="18">
        <f t="shared" si="5"/>
        <v>0</v>
      </c>
      <c r="P25" s="83">
        <v>72</v>
      </c>
      <c r="Q25" s="16">
        <f t="shared" si="1"/>
        <v>5358672</v>
      </c>
      <c r="R25" s="83">
        <v>51</v>
      </c>
      <c r="S25" s="18">
        <f t="shared" si="10"/>
        <v>1603440</v>
      </c>
      <c r="T25" s="44">
        <f t="shared" si="6"/>
        <v>55521796</v>
      </c>
      <c r="U25" s="16">
        <f t="shared" si="7"/>
        <v>12733200</v>
      </c>
      <c r="V25" s="16">
        <f t="shared" si="8"/>
        <v>27760898</v>
      </c>
      <c r="W25" s="18">
        <f t="shared" si="9"/>
        <v>40494098</v>
      </c>
    </row>
    <row r="26" spans="1:23" x14ac:dyDescent="0.2">
      <c r="A26" s="4" t="s">
        <v>708</v>
      </c>
      <c r="B26" s="1" t="s">
        <v>709</v>
      </c>
      <c r="C26" s="5" t="s">
        <v>710</v>
      </c>
      <c r="D26" s="83"/>
      <c r="E26" s="16">
        <f t="shared" si="2"/>
        <v>0</v>
      </c>
      <c r="F26" s="83"/>
      <c r="G26" s="18">
        <f t="shared" si="3"/>
        <v>0</v>
      </c>
      <c r="H26" s="83">
        <v>261</v>
      </c>
      <c r="I26" s="16">
        <f t="shared" si="0"/>
        <v>19425186</v>
      </c>
      <c r="J26" s="83">
        <v>121</v>
      </c>
      <c r="K26" s="18">
        <f t="shared" si="11"/>
        <v>3804240</v>
      </c>
      <c r="L26" s="83"/>
      <c r="M26" s="16">
        <f t="shared" si="4"/>
        <v>0</v>
      </c>
      <c r="N26" s="83"/>
      <c r="O26" s="18">
        <f t="shared" si="5"/>
        <v>0</v>
      </c>
      <c r="P26" s="83"/>
      <c r="Q26" s="16">
        <f t="shared" si="1"/>
        <v>0</v>
      </c>
      <c r="R26" s="83"/>
      <c r="S26" s="18">
        <f t="shared" si="10"/>
        <v>0</v>
      </c>
      <c r="T26" s="44">
        <f t="shared" si="6"/>
        <v>19425186</v>
      </c>
      <c r="U26" s="15">
        <f t="shared" si="7"/>
        <v>3804240</v>
      </c>
      <c r="V26" s="15">
        <f t="shared" si="8"/>
        <v>9712593</v>
      </c>
      <c r="W26" s="37">
        <f t="shared" si="9"/>
        <v>13516833</v>
      </c>
    </row>
    <row r="27" spans="1:23" x14ac:dyDescent="0.2">
      <c r="A27" s="4" t="s">
        <v>711</v>
      </c>
      <c r="B27" s="1" t="s">
        <v>661</v>
      </c>
      <c r="C27" s="5" t="s">
        <v>712</v>
      </c>
      <c r="D27" s="83"/>
      <c r="E27" s="16">
        <f t="shared" si="2"/>
        <v>0</v>
      </c>
      <c r="F27" s="83"/>
      <c r="G27" s="18">
        <f t="shared" si="3"/>
        <v>0</v>
      </c>
      <c r="H27" s="83">
        <v>295</v>
      </c>
      <c r="I27" s="16">
        <f t="shared" si="0"/>
        <v>21955670</v>
      </c>
      <c r="J27" s="83">
        <v>169</v>
      </c>
      <c r="K27" s="18">
        <f t="shared" si="11"/>
        <v>5313360</v>
      </c>
      <c r="L27" s="83"/>
      <c r="M27" s="16">
        <f t="shared" si="4"/>
        <v>0</v>
      </c>
      <c r="N27" s="83"/>
      <c r="O27" s="18">
        <f t="shared" si="5"/>
        <v>0</v>
      </c>
      <c r="P27" s="83"/>
      <c r="Q27" s="16">
        <f t="shared" si="1"/>
        <v>0</v>
      </c>
      <c r="R27" s="83"/>
      <c r="S27" s="18">
        <f t="shared" si="10"/>
        <v>0</v>
      </c>
      <c r="T27" s="44">
        <f t="shared" si="6"/>
        <v>21955670</v>
      </c>
      <c r="U27" s="15">
        <f t="shared" si="7"/>
        <v>5313360</v>
      </c>
      <c r="V27" s="15">
        <f t="shared" si="8"/>
        <v>10977835</v>
      </c>
      <c r="W27" s="37">
        <f t="shared" si="9"/>
        <v>16291195</v>
      </c>
    </row>
    <row r="28" spans="1:23" s="43" customFormat="1" x14ac:dyDescent="0.2">
      <c r="A28" s="4" t="s">
        <v>713</v>
      </c>
      <c r="B28" s="1" t="s">
        <v>667</v>
      </c>
      <c r="C28" s="5" t="s">
        <v>714</v>
      </c>
      <c r="D28" s="83">
        <v>404</v>
      </c>
      <c r="E28" s="16">
        <f t="shared" si="2"/>
        <v>30068104</v>
      </c>
      <c r="F28" s="83">
        <v>254</v>
      </c>
      <c r="G28" s="18">
        <f t="shared" si="3"/>
        <v>7985760</v>
      </c>
      <c r="H28" s="83"/>
      <c r="I28" s="16">
        <f t="shared" si="0"/>
        <v>0</v>
      </c>
      <c r="J28" s="83"/>
      <c r="K28" s="18">
        <f t="shared" si="11"/>
        <v>0</v>
      </c>
      <c r="L28" s="83"/>
      <c r="M28" s="16">
        <f t="shared" si="4"/>
        <v>0</v>
      </c>
      <c r="N28" s="83"/>
      <c r="O28" s="18">
        <f t="shared" si="5"/>
        <v>0</v>
      </c>
      <c r="P28" s="83">
        <v>111</v>
      </c>
      <c r="Q28" s="16">
        <f t="shared" si="1"/>
        <v>8261286</v>
      </c>
      <c r="R28" s="83">
        <v>102</v>
      </c>
      <c r="S28" s="18">
        <f t="shared" si="10"/>
        <v>3206880</v>
      </c>
      <c r="T28" s="44">
        <f t="shared" si="6"/>
        <v>38329390</v>
      </c>
      <c r="U28" s="16">
        <f t="shared" si="7"/>
        <v>11192640</v>
      </c>
      <c r="V28" s="16">
        <f t="shared" si="8"/>
        <v>19164695</v>
      </c>
      <c r="W28" s="18">
        <f t="shared" si="9"/>
        <v>30357335</v>
      </c>
    </row>
    <row r="29" spans="1:23" s="43" customFormat="1" x14ac:dyDescent="0.2">
      <c r="A29" s="4" t="s">
        <v>715</v>
      </c>
      <c r="B29" s="1" t="s">
        <v>670</v>
      </c>
      <c r="C29" s="5" t="s">
        <v>716</v>
      </c>
      <c r="D29" s="83">
        <v>130</v>
      </c>
      <c r="E29" s="16">
        <f t="shared" si="2"/>
        <v>9675380</v>
      </c>
      <c r="F29" s="83">
        <v>120</v>
      </c>
      <c r="G29" s="18">
        <f t="shared" si="3"/>
        <v>3772800</v>
      </c>
      <c r="H29" s="83">
        <v>264</v>
      </c>
      <c r="I29" s="16">
        <f t="shared" si="0"/>
        <v>19648464</v>
      </c>
      <c r="J29" s="83">
        <v>264</v>
      </c>
      <c r="K29" s="18">
        <f t="shared" si="11"/>
        <v>8300160</v>
      </c>
      <c r="L29" s="83"/>
      <c r="M29" s="16">
        <f t="shared" si="4"/>
        <v>0</v>
      </c>
      <c r="N29" s="83"/>
      <c r="O29" s="18">
        <f t="shared" si="5"/>
        <v>0</v>
      </c>
      <c r="P29" s="83"/>
      <c r="Q29" s="16">
        <f t="shared" si="1"/>
        <v>0</v>
      </c>
      <c r="R29" s="83"/>
      <c r="S29" s="18">
        <f t="shared" si="10"/>
        <v>0</v>
      </c>
      <c r="T29" s="44">
        <f t="shared" si="6"/>
        <v>29323844</v>
      </c>
      <c r="U29" s="16">
        <f t="shared" si="7"/>
        <v>12072960</v>
      </c>
      <c r="V29" s="16">
        <f t="shared" si="8"/>
        <v>14661922</v>
      </c>
      <c r="W29" s="18">
        <f t="shared" si="9"/>
        <v>26734882</v>
      </c>
    </row>
    <row r="30" spans="1:23" s="43" customFormat="1" x14ac:dyDescent="0.2">
      <c r="A30" s="4" t="s">
        <v>717</v>
      </c>
      <c r="B30" s="1" t="s">
        <v>689</v>
      </c>
      <c r="C30" s="5" t="s">
        <v>718</v>
      </c>
      <c r="D30" s="83">
        <v>244</v>
      </c>
      <c r="E30" s="16">
        <f t="shared" si="2"/>
        <v>18159944</v>
      </c>
      <c r="F30" s="83">
        <v>107</v>
      </c>
      <c r="G30" s="18">
        <f t="shared" si="3"/>
        <v>3364080</v>
      </c>
      <c r="H30" s="83">
        <v>208</v>
      </c>
      <c r="I30" s="16">
        <f t="shared" si="0"/>
        <v>15480608</v>
      </c>
      <c r="J30" s="83">
        <v>161</v>
      </c>
      <c r="K30" s="18">
        <f t="shared" si="11"/>
        <v>5061840</v>
      </c>
      <c r="L30" s="83">
        <v>53</v>
      </c>
      <c r="M30" s="16">
        <f t="shared" si="4"/>
        <v>3944578</v>
      </c>
      <c r="N30" s="83">
        <v>37</v>
      </c>
      <c r="O30" s="18">
        <f t="shared" si="5"/>
        <v>1163280</v>
      </c>
      <c r="P30" s="83">
        <v>29</v>
      </c>
      <c r="Q30" s="16">
        <f t="shared" si="1"/>
        <v>2158354</v>
      </c>
      <c r="R30" s="83">
        <v>22</v>
      </c>
      <c r="S30" s="18">
        <f t="shared" si="10"/>
        <v>691680</v>
      </c>
      <c r="T30" s="44">
        <f t="shared" si="6"/>
        <v>39743484</v>
      </c>
      <c r="U30" s="16">
        <f t="shared" si="7"/>
        <v>10280880</v>
      </c>
      <c r="V30" s="16">
        <f t="shared" si="8"/>
        <v>19871742</v>
      </c>
      <c r="W30" s="18">
        <f t="shared" si="9"/>
        <v>30152622</v>
      </c>
    </row>
    <row r="31" spans="1:23" x14ac:dyDescent="0.2">
      <c r="A31" s="4" t="s">
        <v>719</v>
      </c>
      <c r="B31" s="1" t="s">
        <v>695</v>
      </c>
      <c r="C31" s="5" t="s">
        <v>720</v>
      </c>
      <c r="D31" s="83">
        <v>106</v>
      </c>
      <c r="E31" s="16">
        <f t="shared" si="2"/>
        <v>7889156</v>
      </c>
      <c r="F31" s="83">
        <v>60</v>
      </c>
      <c r="G31" s="18">
        <f t="shared" si="3"/>
        <v>1886400</v>
      </c>
      <c r="H31" s="83">
        <v>45</v>
      </c>
      <c r="I31" s="16">
        <f t="shared" si="0"/>
        <v>3349170</v>
      </c>
      <c r="J31" s="83">
        <v>30</v>
      </c>
      <c r="K31" s="18">
        <f t="shared" si="11"/>
        <v>943200</v>
      </c>
      <c r="L31" s="83"/>
      <c r="M31" s="16">
        <f t="shared" si="4"/>
        <v>0</v>
      </c>
      <c r="N31" s="83"/>
      <c r="O31" s="18">
        <f t="shared" si="5"/>
        <v>0</v>
      </c>
      <c r="P31" s="83"/>
      <c r="Q31" s="16">
        <f t="shared" si="1"/>
        <v>0</v>
      </c>
      <c r="R31" s="83"/>
      <c r="S31" s="18">
        <f t="shared" si="10"/>
        <v>0</v>
      </c>
      <c r="T31" s="44">
        <f t="shared" si="6"/>
        <v>11238326</v>
      </c>
      <c r="U31" s="15">
        <f t="shared" si="7"/>
        <v>2829600</v>
      </c>
      <c r="V31" s="15">
        <f t="shared" si="8"/>
        <v>5619163</v>
      </c>
      <c r="W31" s="37">
        <f t="shared" si="9"/>
        <v>8448763</v>
      </c>
    </row>
    <row r="32" spans="1:23" x14ac:dyDescent="0.2">
      <c r="A32" s="4" t="s">
        <v>721</v>
      </c>
      <c r="B32" s="1" t="s">
        <v>722</v>
      </c>
      <c r="C32" s="5" t="s">
        <v>723</v>
      </c>
      <c r="D32" s="83">
        <v>194</v>
      </c>
      <c r="E32" s="16">
        <f t="shared" si="2"/>
        <v>14438644</v>
      </c>
      <c r="F32" s="83">
        <v>98</v>
      </c>
      <c r="G32" s="18">
        <f t="shared" si="3"/>
        <v>3081120</v>
      </c>
      <c r="H32" s="83">
        <v>125</v>
      </c>
      <c r="I32" s="16">
        <f t="shared" si="0"/>
        <v>9303250</v>
      </c>
      <c r="J32" s="83">
        <v>35</v>
      </c>
      <c r="K32" s="18">
        <f t="shared" si="11"/>
        <v>1100400</v>
      </c>
      <c r="L32" s="83"/>
      <c r="M32" s="16">
        <f t="shared" si="4"/>
        <v>0</v>
      </c>
      <c r="N32" s="83"/>
      <c r="O32" s="18">
        <f t="shared" si="5"/>
        <v>0</v>
      </c>
      <c r="P32" s="83">
        <v>12</v>
      </c>
      <c r="Q32" s="16">
        <f t="shared" si="1"/>
        <v>893112</v>
      </c>
      <c r="R32" s="83">
        <v>11</v>
      </c>
      <c r="S32" s="18">
        <f t="shared" si="10"/>
        <v>345840</v>
      </c>
      <c r="T32" s="44">
        <f t="shared" si="6"/>
        <v>24635006</v>
      </c>
      <c r="U32" s="15">
        <f t="shared" si="7"/>
        <v>4527360</v>
      </c>
      <c r="V32" s="15">
        <f t="shared" si="8"/>
        <v>12317503</v>
      </c>
      <c r="W32" s="37">
        <f t="shared" si="9"/>
        <v>16844863</v>
      </c>
    </row>
    <row r="33" spans="1:23" x14ac:dyDescent="0.2">
      <c r="A33" s="4" t="s">
        <v>724</v>
      </c>
      <c r="B33" s="1" t="s">
        <v>725</v>
      </c>
      <c r="C33" s="5" t="s">
        <v>726</v>
      </c>
      <c r="D33" s="83">
        <v>389</v>
      </c>
      <c r="E33" s="16">
        <f t="shared" si="2"/>
        <v>28951714</v>
      </c>
      <c r="F33" s="83">
        <v>273</v>
      </c>
      <c r="G33" s="18">
        <f t="shared" si="3"/>
        <v>8583120</v>
      </c>
      <c r="H33" s="83">
        <v>245</v>
      </c>
      <c r="I33" s="16">
        <f t="shared" si="0"/>
        <v>18234370</v>
      </c>
      <c r="J33" s="83">
        <v>88</v>
      </c>
      <c r="K33" s="18">
        <f t="shared" si="11"/>
        <v>2766720</v>
      </c>
      <c r="L33" s="83"/>
      <c r="M33" s="16">
        <f t="shared" si="4"/>
        <v>0</v>
      </c>
      <c r="N33" s="83"/>
      <c r="O33" s="18">
        <f t="shared" si="5"/>
        <v>0</v>
      </c>
      <c r="P33" s="83"/>
      <c r="Q33" s="16">
        <f t="shared" si="1"/>
        <v>0</v>
      </c>
      <c r="R33" s="83"/>
      <c r="S33" s="18">
        <f t="shared" si="10"/>
        <v>0</v>
      </c>
      <c r="T33" s="44">
        <f t="shared" si="6"/>
        <v>47186084</v>
      </c>
      <c r="U33" s="15">
        <f t="shared" si="7"/>
        <v>11349840</v>
      </c>
      <c r="V33" s="15">
        <f t="shared" si="8"/>
        <v>23593042</v>
      </c>
      <c r="W33" s="37">
        <f t="shared" si="9"/>
        <v>34942882</v>
      </c>
    </row>
    <row r="34" spans="1:23" x14ac:dyDescent="0.2">
      <c r="A34" s="4" t="s">
        <v>727</v>
      </c>
      <c r="B34" s="1" t="s">
        <v>728</v>
      </c>
      <c r="C34" s="5" t="s">
        <v>729</v>
      </c>
      <c r="D34" s="83"/>
      <c r="E34" s="16">
        <f t="shared" si="2"/>
        <v>0</v>
      </c>
      <c r="F34" s="83"/>
      <c r="G34" s="18">
        <f t="shared" si="3"/>
        <v>0</v>
      </c>
      <c r="H34" s="83">
        <v>168</v>
      </c>
      <c r="I34" s="16">
        <f t="shared" si="0"/>
        <v>12503568</v>
      </c>
      <c r="J34" s="83">
        <v>58</v>
      </c>
      <c r="K34" s="18">
        <f t="shared" si="11"/>
        <v>1823520</v>
      </c>
      <c r="L34" s="83"/>
      <c r="M34" s="16">
        <f t="shared" si="4"/>
        <v>0</v>
      </c>
      <c r="N34" s="83"/>
      <c r="O34" s="18">
        <f t="shared" si="5"/>
        <v>0</v>
      </c>
      <c r="P34" s="83"/>
      <c r="Q34" s="16">
        <f t="shared" si="1"/>
        <v>0</v>
      </c>
      <c r="R34" s="83"/>
      <c r="S34" s="18">
        <f t="shared" si="10"/>
        <v>0</v>
      </c>
      <c r="T34" s="44">
        <f t="shared" si="6"/>
        <v>12503568</v>
      </c>
      <c r="U34" s="15">
        <f t="shared" si="7"/>
        <v>1823520</v>
      </c>
      <c r="V34" s="15">
        <f t="shared" si="8"/>
        <v>6251784</v>
      </c>
      <c r="W34" s="37">
        <f t="shared" si="9"/>
        <v>8075304</v>
      </c>
    </row>
    <row r="35" spans="1:23" s="43" customFormat="1" x14ac:dyDescent="0.2">
      <c r="A35" s="4" t="s">
        <v>730</v>
      </c>
      <c r="B35" s="1" t="s">
        <v>731</v>
      </c>
      <c r="C35" s="5" t="s">
        <v>732</v>
      </c>
      <c r="D35" s="83">
        <v>291</v>
      </c>
      <c r="E35" s="16">
        <f t="shared" si="2"/>
        <v>21657966</v>
      </c>
      <c r="F35" s="83">
        <v>176</v>
      </c>
      <c r="G35" s="18">
        <f t="shared" si="3"/>
        <v>5533440</v>
      </c>
      <c r="H35" s="83">
        <v>305</v>
      </c>
      <c r="I35" s="16">
        <f t="shared" si="0"/>
        <v>22699930</v>
      </c>
      <c r="J35" s="83">
        <v>240</v>
      </c>
      <c r="K35" s="18">
        <f t="shared" si="11"/>
        <v>7545600</v>
      </c>
      <c r="L35" s="83"/>
      <c r="M35" s="16">
        <f t="shared" si="4"/>
        <v>0</v>
      </c>
      <c r="N35" s="83"/>
      <c r="O35" s="18">
        <f t="shared" si="5"/>
        <v>0</v>
      </c>
      <c r="P35" s="83">
        <v>155</v>
      </c>
      <c r="Q35" s="16">
        <f t="shared" si="1"/>
        <v>11536030</v>
      </c>
      <c r="R35" s="83">
        <v>80</v>
      </c>
      <c r="S35" s="18">
        <f t="shared" si="10"/>
        <v>2515200</v>
      </c>
      <c r="T35" s="44">
        <f t="shared" si="6"/>
        <v>55893926</v>
      </c>
      <c r="U35" s="16">
        <f t="shared" si="7"/>
        <v>15594240</v>
      </c>
      <c r="V35" s="16">
        <f t="shared" si="8"/>
        <v>27946963</v>
      </c>
      <c r="W35" s="18">
        <f t="shared" si="9"/>
        <v>43541203</v>
      </c>
    </row>
    <row r="36" spans="1:23" x14ac:dyDescent="0.2">
      <c r="A36" s="4" t="s">
        <v>733</v>
      </c>
      <c r="B36" s="1" t="s">
        <v>664</v>
      </c>
      <c r="C36" s="5" t="s">
        <v>734</v>
      </c>
      <c r="D36" s="83"/>
      <c r="E36" s="16">
        <f t="shared" si="2"/>
        <v>0</v>
      </c>
      <c r="F36" s="83"/>
      <c r="G36" s="18">
        <f t="shared" si="3"/>
        <v>0</v>
      </c>
      <c r="H36" s="83">
        <v>400</v>
      </c>
      <c r="I36" s="16">
        <f t="shared" si="0"/>
        <v>29770400</v>
      </c>
      <c r="J36" s="83">
        <v>290</v>
      </c>
      <c r="K36" s="18">
        <f t="shared" si="11"/>
        <v>9117600</v>
      </c>
      <c r="L36" s="83"/>
      <c r="M36" s="16">
        <f t="shared" si="4"/>
        <v>0</v>
      </c>
      <c r="N36" s="83"/>
      <c r="O36" s="18">
        <f t="shared" si="5"/>
        <v>0</v>
      </c>
      <c r="P36" s="83"/>
      <c r="Q36" s="16">
        <f t="shared" si="1"/>
        <v>0</v>
      </c>
      <c r="R36" s="83"/>
      <c r="S36" s="18">
        <f t="shared" si="10"/>
        <v>0</v>
      </c>
      <c r="T36" s="44">
        <f t="shared" si="6"/>
        <v>29770400</v>
      </c>
      <c r="U36" s="15">
        <f t="shared" si="7"/>
        <v>9117600</v>
      </c>
      <c r="V36" s="15">
        <f t="shared" si="8"/>
        <v>14885200</v>
      </c>
      <c r="W36" s="37">
        <f t="shared" si="9"/>
        <v>24002800</v>
      </c>
    </row>
    <row r="37" spans="1:23" s="43" customFormat="1" x14ac:dyDescent="0.2">
      <c r="A37" s="4" t="s">
        <v>735</v>
      </c>
      <c r="B37" s="1" t="s">
        <v>736</v>
      </c>
      <c r="C37" s="5" t="s">
        <v>737</v>
      </c>
      <c r="D37" s="83">
        <v>255</v>
      </c>
      <c r="E37" s="16">
        <f t="shared" si="2"/>
        <v>18978630</v>
      </c>
      <c r="F37" s="83">
        <v>70</v>
      </c>
      <c r="G37" s="18">
        <f t="shared" si="3"/>
        <v>2200800</v>
      </c>
      <c r="H37" s="83"/>
      <c r="I37" s="16">
        <f t="shared" si="0"/>
        <v>0</v>
      </c>
      <c r="J37" s="83"/>
      <c r="K37" s="18">
        <f t="shared" si="11"/>
        <v>0</v>
      </c>
      <c r="L37" s="83"/>
      <c r="M37" s="16">
        <f t="shared" si="4"/>
        <v>0</v>
      </c>
      <c r="N37" s="83"/>
      <c r="O37" s="18">
        <f t="shared" si="5"/>
        <v>0</v>
      </c>
      <c r="P37" s="83">
        <v>90</v>
      </c>
      <c r="Q37" s="16">
        <f t="shared" si="1"/>
        <v>6698340</v>
      </c>
      <c r="R37" s="83">
        <v>85</v>
      </c>
      <c r="S37" s="18">
        <f t="shared" si="10"/>
        <v>2672400</v>
      </c>
      <c r="T37" s="44">
        <f t="shared" si="6"/>
        <v>25676970</v>
      </c>
      <c r="U37" s="16">
        <f t="shared" si="7"/>
        <v>4873200</v>
      </c>
      <c r="V37" s="16">
        <f t="shared" si="8"/>
        <v>12838485</v>
      </c>
      <c r="W37" s="18">
        <f t="shared" si="9"/>
        <v>17711685</v>
      </c>
    </row>
    <row r="38" spans="1:23" s="43" customFormat="1" x14ac:dyDescent="0.2">
      <c r="A38" s="4" t="s">
        <v>738</v>
      </c>
      <c r="B38" s="1" t="s">
        <v>673</v>
      </c>
      <c r="C38" s="5" t="s">
        <v>739</v>
      </c>
      <c r="D38" s="83">
        <v>238</v>
      </c>
      <c r="E38" s="16">
        <f t="shared" si="2"/>
        <v>17713388</v>
      </c>
      <c r="F38" s="83">
        <v>130</v>
      </c>
      <c r="G38" s="18">
        <f t="shared" si="3"/>
        <v>4087200</v>
      </c>
      <c r="H38" s="83">
        <v>148</v>
      </c>
      <c r="I38" s="16">
        <f t="shared" si="0"/>
        <v>11015048</v>
      </c>
      <c r="J38" s="83">
        <v>83</v>
      </c>
      <c r="K38" s="18">
        <f t="shared" si="11"/>
        <v>2609520</v>
      </c>
      <c r="L38" s="83"/>
      <c r="M38" s="16">
        <f t="shared" si="4"/>
        <v>0</v>
      </c>
      <c r="N38" s="83"/>
      <c r="O38" s="18">
        <f t="shared" si="5"/>
        <v>0</v>
      </c>
      <c r="P38" s="83">
        <v>48</v>
      </c>
      <c r="Q38" s="16">
        <f t="shared" si="1"/>
        <v>3572448</v>
      </c>
      <c r="R38" s="83">
        <v>38</v>
      </c>
      <c r="S38" s="18">
        <f t="shared" si="10"/>
        <v>1194720</v>
      </c>
      <c r="T38" s="44">
        <f t="shared" si="6"/>
        <v>32300884</v>
      </c>
      <c r="U38" s="16">
        <f t="shared" si="7"/>
        <v>7891440</v>
      </c>
      <c r="V38" s="16">
        <f t="shared" si="8"/>
        <v>16150442</v>
      </c>
      <c r="W38" s="18">
        <f t="shared" si="9"/>
        <v>24041882</v>
      </c>
    </row>
    <row r="39" spans="1:23" s="43" customFormat="1" x14ac:dyDescent="0.2">
      <c r="A39" s="4" t="s">
        <v>740</v>
      </c>
      <c r="B39" s="1" t="s">
        <v>741</v>
      </c>
      <c r="C39" s="5" t="s">
        <v>742</v>
      </c>
      <c r="D39" s="83">
        <v>558</v>
      </c>
      <c r="E39" s="16">
        <f t="shared" si="2"/>
        <v>41529708</v>
      </c>
      <c r="F39" s="83">
        <v>290</v>
      </c>
      <c r="G39" s="18">
        <f t="shared" si="3"/>
        <v>9117600</v>
      </c>
      <c r="H39" s="83">
        <v>280</v>
      </c>
      <c r="I39" s="16">
        <f t="shared" si="0"/>
        <v>20839280</v>
      </c>
      <c r="J39" s="83">
        <v>213</v>
      </c>
      <c r="K39" s="18">
        <f t="shared" si="11"/>
        <v>6696720</v>
      </c>
      <c r="L39" s="83">
        <v>1</v>
      </c>
      <c r="M39" s="16">
        <f t="shared" si="4"/>
        <v>74426</v>
      </c>
      <c r="N39" s="83">
        <v>1</v>
      </c>
      <c r="O39" s="18">
        <f t="shared" si="5"/>
        <v>31440</v>
      </c>
      <c r="P39" s="83">
        <v>165</v>
      </c>
      <c r="Q39" s="16">
        <f t="shared" si="1"/>
        <v>12280290</v>
      </c>
      <c r="R39" s="83">
        <v>126</v>
      </c>
      <c r="S39" s="18">
        <f t="shared" si="10"/>
        <v>3961440</v>
      </c>
      <c r="T39" s="44">
        <f t="shared" si="6"/>
        <v>74723704</v>
      </c>
      <c r="U39" s="16">
        <f t="shared" si="7"/>
        <v>19807200</v>
      </c>
      <c r="V39" s="16">
        <f t="shared" si="8"/>
        <v>37361852</v>
      </c>
      <c r="W39" s="18">
        <f t="shared" si="9"/>
        <v>57169052</v>
      </c>
    </row>
    <row r="40" spans="1:23" s="43" customFormat="1" x14ac:dyDescent="0.2">
      <c r="A40" s="4" t="s">
        <v>743</v>
      </c>
      <c r="B40" s="1" t="s">
        <v>744</v>
      </c>
      <c r="C40" s="5" t="s">
        <v>745</v>
      </c>
      <c r="D40" s="83">
        <v>180</v>
      </c>
      <c r="E40" s="16">
        <f t="shared" si="2"/>
        <v>13396680</v>
      </c>
      <c r="F40" s="83">
        <v>200</v>
      </c>
      <c r="G40" s="18">
        <f t="shared" si="3"/>
        <v>6288000</v>
      </c>
      <c r="H40" s="83">
        <v>144</v>
      </c>
      <c r="I40" s="16">
        <f t="shared" si="0"/>
        <v>10717344</v>
      </c>
      <c r="J40" s="83">
        <v>107</v>
      </c>
      <c r="K40" s="18">
        <f t="shared" si="11"/>
        <v>3364080</v>
      </c>
      <c r="L40" s="83"/>
      <c r="M40" s="16">
        <f t="shared" si="4"/>
        <v>0</v>
      </c>
      <c r="N40" s="83"/>
      <c r="O40" s="18">
        <f t="shared" si="5"/>
        <v>0</v>
      </c>
      <c r="P40" s="83">
        <v>80</v>
      </c>
      <c r="Q40" s="16">
        <f t="shared" si="1"/>
        <v>5954080</v>
      </c>
      <c r="R40" s="83">
        <v>80</v>
      </c>
      <c r="S40" s="18">
        <f t="shared" si="10"/>
        <v>2515200</v>
      </c>
      <c r="T40" s="44">
        <f t="shared" si="6"/>
        <v>30068104</v>
      </c>
      <c r="U40" s="16">
        <f t="shared" si="7"/>
        <v>12167280</v>
      </c>
      <c r="V40" s="16">
        <f t="shared" si="8"/>
        <v>15034052</v>
      </c>
      <c r="W40" s="18">
        <f t="shared" si="9"/>
        <v>27201332</v>
      </c>
    </row>
    <row r="41" spans="1:23" s="43" customFormat="1" x14ac:dyDescent="0.2">
      <c r="A41" s="4" t="s">
        <v>746</v>
      </c>
      <c r="B41" s="1" t="s">
        <v>747</v>
      </c>
      <c r="C41" s="5" t="s">
        <v>748</v>
      </c>
      <c r="D41" s="83">
        <v>143</v>
      </c>
      <c r="E41" s="16">
        <f t="shared" si="2"/>
        <v>10642918</v>
      </c>
      <c r="F41" s="83">
        <v>61</v>
      </c>
      <c r="G41" s="18">
        <f t="shared" si="3"/>
        <v>1917840</v>
      </c>
      <c r="H41" s="83">
        <v>45</v>
      </c>
      <c r="I41" s="16">
        <f t="shared" si="0"/>
        <v>3349170</v>
      </c>
      <c r="J41" s="83">
        <v>28</v>
      </c>
      <c r="K41" s="18">
        <f t="shared" si="11"/>
        <v>880320</v>
      </c>
      <c r="L41" s="83"/>
      <c r="M41" s="16">
        <f t="shared" si="4"/>
        <v>0</v>
      </c>
      <c r="N41" s="83"/>
      <c r="O41" s="18">
        <f t="shared" si="5"/>
        <v>0</v>
      </c>
      <c r="P41" s="83">
        <v>22</v>
      </c>
      <c r="Q41" s="16">
        <f t="shared" si="1"/>
        <v>1637372</v>
      </c>
      <c r="R41" s="83">
        <v>18</v>
      </c>
      <c r="S41" s="18">
        <f t="shared" si="10"/>
        <v>565920</v>
      </c>
      <c r="T41" s="44">
        <f t="shared" si="6"/>
        <v>15629460</v>
      </c>
      <c r="U41" s="16">
        <f t="shared" si="7"/>
        <v>3364080</v>
      </c>
      <c r="V41" s="16">
        <f t="shared" si="8"/>
        <v>7814730</v>
      </c>
      <c r="W41" s="18">
        <f t="shared" si="9"/>
        <v>11178810</v>
      </c>
    </row>
    <row r="42" spans="1:23" s="43" customFormat="1" x14ac:dyDescent="0.2">
      <c r="A42" s="4" t="s">
        <v>741</v>
      </c>
      <c r="B42" s="1" t="s">
        <v>740</v>
      </c>
      <c r="C42" s="5" t="s">
        <v>749</v>
      </c>
      <c r="D42" s="83">
        <v>951</v>
      </c>
      <c r="E42" s="16">
        <f t="shared" si="2"/>
        <v>70779126</v>
      </c>
      <c r="F42" s="83">
        <v>572</v>
      </c>
      <c r="G42" s="18">
        <f t="shared" si="3"/>
        <v>17983680</v>
      </c>
      <c r="H42" s="83">
        <v>659</v>
      </c>
      <c r="I42" s="16">
        <f t="shared" si="0"/>
        <v>49046734</v>
      </c>
      <c r="J42" s="83">
        <v>384</v>
      </c>
      <c r="K42" s="18">
        <f t="shared" si="11"/>
        <v>12072960</v>
      </c>
      <c r="L42" s="83"/>
      <c r="M42" s="16">
        <f t="shared" si="4"/>
        <v>0</v>
      </c>
      <c r="N42" s="83"/>
      <c r="O42" s="18">
        <f t="shared" si="5"/>
        <v>0</v>
      </c>
      <c r="P42" s="83">
        <v>817</v>
      </c>
      <c r="Q42" s="16">
        <f t="shared" si="1"/>
        <v>60806042</v>
      </c>
      <c r="R42" s="83">
        <v>632</v>
      </c>
      <c r="S42" s="18">
        <f t="shared" si="10"/>
        <v>19870080</v>
      </c>
      <c r="T42" s="44">
        <f t="shared" si="6"/>
        <v>180631902</v>
      </c>
      <c r="U42" s="16">
        <f t="shared" si="7"/>
        <v>49926720</v>
      </c>
      <c r="V42" s="16">
        <f t="shared" si="8"/>
        <v>90315951</v>
      </c>
      <c r="W42" s="18">
        <f t="shared" si="9"/>
        <v>140242671</v>
      </c>
    </row>
    <row r="43" spans="1:23" s="43" customFormat="1" x14ac:dyDescent="0.2">
      <c r="A43" s="4" t="s">
        <v>744</v>
      </c>
      <c r="B43" s="1" t="s">
        <v>743</v>
      </c>
      <c r="C43" s="5" t="s">
        <v>750</v>
      </c>
      <c r="D43" s="83">
        <v>112</v>
      </c>
      <c r="E43" s="16">
        <f t="shared" si="2"/>
        <v>8335712</v>
      </c>
      <c r="F43" s="83">
        <v>43</v>
      </c>
      <c r="G43" s="18">
        <f t="shared" si="3"/>
        <v>1351920</v>
      </c>
      <c r="H43" s="83">
        <v>75</v>
      </c>
      <c r="I43" s="16">
        <f t="shared" si="0"/>
        <v>5581950</v>
      </c>
      <c r="J43" s="83">
        <v>8</v>
      </c>
      <c r="K43" s="18">
        <f t="shared" si="11"/>
        <v>251520</v>
      </c>
      <c r="L43" s="83"/>
      <c r="M43" s="16">
        <f t="shared" si="4"/>
        <v>0</v>
      </c>
      <c r="N43" s="83"/>
      <c r="O43" s="18">
        <f t="shared" si="5"/>
        <v>0</v>
      </c>
      <c r="P43" s="83">
        <v>55</v>
      </c>
      <c r="Q43" s="16">
        <f t="shared" si="1"/>
        <v>4093430</v>
      </c>
      <c r="R43" s="83">
        <v>44</v>
      </c>
      <c r="S43" s="18">
        <f t="shared" si="10"/>
        <v>1383360</v>
      </c>
      <c r="T43" s="44">
        <f t="shared" si="6"/>
        <v>18011092</v>
      </c>
      <c r="U43" s="16">
        <f t="shared" si="7"/>
        <v>2986800</v>
      </c>
      <c r="V43" s="16">
        <f t="shared" si="8"/>
        <v>9005546</v>
      </c>
      <c r="W43" s="18">
        <f t="shared" si="9"/>
        <v>11992346</v>
      </c>
    </row>
    <row r="44" spans="1:23" s="43" customFormat="1" x14ac:dyDescent="0.2">
      <c r="A44" s="4" t="s">
        <v>747</v>
      </c>
      <c r="B44" s="1" t="s">
        <v>746</v>
      </c>
      <c r="C44" s="5" t="s">
        <v>751</v>
      </c>
      <c r="D44" s="83"/>
      <c r="E44" s="16">
        <f t="shared" si="2"/>
        <v>0</v>
      </c>
      <c r="F44" s="83"/>
      <c r="G44" s="18">
        <f t="shared" si="3"/>
        <v>0</v>
      </c>
      <c r="H44" s="83"/>
      <c r="I44" s="16">
        <f t="shared" si="0"/>
        <v>0</v>
      </c>
      <c r="J44" s="83"/>
      <c r="K44" s="18">
        <f t="shared" si="11"/>
        <v>0</v>
      </c>
      <c r="L44" s="83"/>
      <c r="M44" s="16">
        <f t="shared" si="4"/>
        <v>0</v>
      </c>
      <c r="N44" s="83"/>
      <c r="O44" s="18">
        <f t="shared" si="5"/>
        <v>0</v>
      </c>
      <c r="P44" s="83"/>
      <c r="Q44" s="16">
        <f t="shared" si="1"/>
        <v>0</v>
      </c>
      <c r="R44" s="83"/>
      <c r="S44" s="18">
        <f t="shared" si="10"/>
        <v>0</v>
      </c>
      <c r="T44" s="44">
        <f t="shared" si="6"/>
        <v>0</v>
      </c>
      <c r="U44" s="16">
        <f t="shared" si="7"/>
        <v>0</v>
      </c>
      <c r="V44" s="16">
        <f t="shared" si="8"/>
        <v>0</v>
      </c>
      <c r="W44" s="18">
        <f t="shared" si="9"/>
        <v>0</v>
      </c>
    </row>
    <row r="45" spans="1:23" s="43" customFormat="1" x14ac:dyDescent="0.2">
      <c r="A45" s="4" t="s">
        <v>752</v>
      </c>
      <c r="B45" s="1" t="s">
        <v>752</v>
      </c>
      <c r="C45" s="5" t="s">
        <v>753</v>
      </c>
      <c r="D45" s="83"/>
      <c r="E45" s="16">
        <f t="shared" si="2"/>
        <v>0</v>
      </c>
      <c r="F45" s="83"/>
      <c r="G45" s="18">
        <f t="shared" si="3"/>
        <v>0</v>
      </c>
      <c r="H45" s="83">
        <v>941</v>
      </c>
      <c r="I45" s="16">
        <f t="shared" si="0"/>
        <v>70034866</v>
      </c>
      <c r="J45" s="83">
        <v>584</v>
      </c>
      <c r="K45" s="18">
        <f t="shared" si="11"/>
        <v>18360960</v>
      </c>
      <c r="L45" s="83"/>
      <c r="M45" s="16">
        <f t="shared" si="4"/>
        <v>0</v>
      </c>
      <c r="N45" s="83"/>
      <c r="O45" s="18">
        <f t="shared" si="5"/>
        <v>0</v>
      </c>
      <c r="P45" s="83"/>
      <c r="Q45" s="16">
        <f t="shared" si="1"/>
        <v>0</v>
      </c>
      <c r="R45" s="83"/>
      <c r="S45" s="18">
        <f t="shared" si="10"/>
        <v>0</v>
      </c>
      <c r="T45" s="44">
        <f t="shared" si="6"/>
        <v>70034866</v>
      </c>
      <c r="U45" s="16">
        <f t="shared" si="7"/>
        <v>18360960</v>
      </c>
      <c r="V45" s="16">
        <f t="shared" si="8"/>
        <v>35017433</v>
      </c>
      <c r="W45" s="18">
        <f t="shared" si="9"/>
        <v>53378393</v>
      </c>
    </row>
    <row r="46" spans="1:23" s="43" customFormat="1" x14ac:dyDescent="0.2">
      <c r="A46" s="4" t="s">
        <v>754</v>
      </c>
      <c r="B46" s="1" t="s">
        <v>755</v>
      </c>
      <c r="C46" s="5" t="s">
        <v>756</v>
      </c>
      <c r="D46" s="83">
        <v>162</v>
      </c>
      <c r="E46" s="16">
        <f t="shared" si="2"/>
        <v>12057012</v>
      </c>
      <c r="F46" s="83">
        <v>101</v>
      </c>
      <c r="G46" s="18">
        <f t="shared" si="3"/>
        <v>3175440</v>
      </c>
      <c r="H46" s="83">
        <v>72</v>
      </c>
      <c r="I46" s="16">
        <f t="shared" si="0"/>
        <v>5358672</v>
      </c>
      <c r="J46" s="83">
        <v>35</v>
      </c>
      <c r="K46" s="18">
        <f t="shared" si="11"/>
        <v>1100400</v>
      </c>
      <c r="L46" s="83"/>
      <c r="M46" s="16">
        <f t="shared" si="4"/>
        <v>0</v>
      </c>
      <c r="N46" s="83"/>
      <c r="O46" s="18">
        <f t="shared" si="5"/>
        <v>0</v>
      </c>
      <c r="P46" s="83">
        <v>24</v>
      </c>
      <c r="Q46" s="16">
        <f t="shared" si="1"/>
        <v>1786224</v>
      </c>
      <c r="R46" s="83">
        <v>22</v>
      </c>
      <c r="S46" s="18">
        <f t="shared" si="10"/>
        <v>691680</v>
      </c>
      <c r="T46" s="44">
        <f t="shared" si="6"/>
        <v>19201908</v>
      </c>
      <c r="U46" s="16">
        <f t="shared" si="7"/>
        <v>4967520</v>
      </c>
      <c r="V46" s="16">
        <f t="shared" si="8"/>
        <v>9600954</v>
      </c>
      <c r="W46" s="18">
        <f t="shared" si="9"/>
        <v>14568474</v>
      </c>
    </row>
    <row r="47" spans="1:23" s="43" customFormat="1" x14ac:dyDescent="0.2">
      <c r="A47" s="4" t="s">
        <v>755</v>
      </c>
      <c r="B47" s="1" t="s">
        <v>754</v>
      </c>
      <c r="C47" s="5" t="s">
        <v>757</v>
      </c>
      <c r="D47" s="83">
        <v>464</v>
      </c>
      <c r="E47" s="16">
        <f t="shared" si="2"/>
        <v>34533664</v>
      </c>
      <c r="F47" s="83">
        <v>233</v>
      </c>
      <c r="G47" s="18">
        <f t="shared" si="3"/>
        <v>7325520</v>
      </c>
      <c r="H47" s="83">
        <v>146</v>
      </c>
      <c r="I47" s="16">
        <f t="shared" si="0"/>
        <v>10866196</v>
      </c>
      <c r="J47" s="83">
        <v>107</v>
      </c>
      <c r="K47" s="18">
        <f t="shared" si="11"/>
        <v>3364080</v>
      </c>
      <c r="L47" s="83"/>
      <c r="M47" s="16">
        <f t="shared" si="4"/>
        <v>0</v>
      </c>
      <c r="N47" s="83"/>
      <c r="O47" s="18">
        <f t="shared" si="5"/>
        <v>0</v>
      </c>
      <c r="P47" s="83">
        <v>17</v>
      </c>
      <c r="Q47" s="16">
        <f t="shared" ref="Q47:Q58" si="12">P47*$F$63</f>
        <v>1265242</v>
      </c>
      <c r="R47" s="83">
        <v>12</v>
      </c>
      <c r="S47" s="18">
        <f t="shared" si="10"/>
        <v>377280</v>
      </c>
      <c r="T47" s="44">
        <f t="shared" si="6"/>
        <v>46665102</v>
      </c>
      <c r="U47" s="16">
        <f t="shared" si="7"/>
        <v>11066880</v>
      </c>
      <c r="V47" s="16">
        <f t="shared" si="8"/>
        <v>23332551</v>
      </c>
      <c r="W47" s="18">
        <f t="shared" si="9"/>
        <v>34399431</v>
      </c>
    </row>
    <row r="48" spans="1:23" s="43" customFormat="1" x14ac:dyDescent="0.2">
      <c r="A48" s="4" t="s">
        <v>758</v>
      </c>
      <c r="B48" s="1" t="s">
        <v>758</v>
      </c>
      <c r="C48" s="5" t="s">
        <v>759</v>
      </c>
      <c r="D48" s="83">
        <v>454</v>
      </c>
      <c r="E48" s="16">
        <f t="shared" si="2"/>
        <v>33789404</v>
      </c>
      <c r="F48" s="83">
        <v>243</v>
      </c>
      <c r="G48" s="18">
        <f t="shared" si="3"/>
        <v>7639920</v>
      </c>
      <c r="H48" s="83">
        <v>202</v>
      </c>
      <c r="I48" s="16">
        <f t="shared" si="0"/>
        <v>15034052</v>
      </c>
      <c r="J48" s="83">
        <v>94</v>
      </c>
      <c r="K48" s="18">
        <f t="shared" si="11"/>
        <v>2955360</v>
      </c>
      <c r="L48" s="83"/>
      <c r="M48" s="16">
        <f t="shared" si="4"/>
        <v>0</v>
      </c>
      <c r="N48" s="83"/>
      <c r="O48" s="18">
        <f t="shared" si="5"/>
        <v>0</v>
      </c>
      <c r="P48" s="83">
        <v>104</v>
      </c>
      <c r="Q48" s="16">
        <f t="shared" si="12"/>
        <v>7740304</v>
      </c>
      <c r="R48" s="83">
        <v>81</v>
      </c>
      <c r="S48" s="18">
        <f t="shared" si="10"/>
        <v>2546640</v>
      </c>
      <c r="T48" s="44">
        <f t="shared" si="6"/>
        <v>56563760</v>
      </c>
      <c r="U48" s="16">
        <f t="shared" si="7"/>
        <v>13141920</v>
      </c>
      <c r="V48" s="16">
        <f t="shared" si="8"/>
        <v>28281880</v>
      </c>
      <c r="W48" s="18">
        <f t="shared" si="9"/>
        <v>41423800</v>
      </c>
    </row>
    <row r="49" spans="1:24" x14ac:dyDescent="0.2">
      <c r="A49" s="4" t="s">
        <v>760</v>
      </c>
      <c r="B49" s="1" t="s">
        <v>761</v>
      </c>
      <c r="C49" s="5" t="s">
        <v>762</v>
      </c>
      <c r="D49" s="83">
        <v>421</v>
      </c>
      <c r="E49" s="16">
        <f t="shared" si="2"/>
        <v>31333346</v>
      </c>
      <c r="F49" s="83">
        <v>176</v>
      </c>
      <c r="G49" s="18">
        <f t="shared" si="3"/>
        <v>5533440</v>
      </c>
      <c r="H49" s="83">
        <v>136</v>
      </c>
      <c r="I49" s="16">
        <f t="shared" si="0"/>
        <v>10121936</v>
      </c>
      <c r="J49" s="83">
        <v>96</v>
      </c>
      <c r="K49" s="18">
        <f t="shared" si="11"/>
        <v>3018240</v>
      </c>
      <c r="L49" s="83"/>
      <c r="M49" s="16">
        <f t="shared" si="4"/>
        <v>0</v>
      </c>
      <c r="N49" s="83"/>
      <c r="O49" s="18">
        <f t="shared" si="5"/>
        <v>0</v>
      </c>
      <c r="P49" s="83">
        <v>47</v>
      </c>
      <c r="Q49" s="16">
        <f t="shared" si="12"/>
        <v>3498022</v>
      </c>
      <c r="R49" s="83">
        <v>44</v>
      </c>
      <c r="S49" s="18">
        <f t="shared" si="10"/>
        <v>1383360</v>
      </c>
      <c r="T49" s="44">
        <f t="shared" si="6"/>
        <v>44953304</v>
      </c>
      <c r="U49" s="15">
        <f t="shared" si="7"/>
        <v>9935040</v>
      </c>
      <c r="V49" s="15">
        <f t="shared" si="8"/>
        <v>22476652</v>
      </c>
      <c r="W49" s="37">
        <f t="shared" si="9"/>
        <v>32411692</v>
      </c>
    </row>
    <row r="50" spans="1:24" s="43" customFormat="1" x14ac:dyDescent="0.2">
      <c r="A50" s="4" t="s">
        <v>763</v>
      </c>
      <c r="B50" s="1" t="s">
        <v>764</v>
      </c>
      <c r="C50" s="5" t="s">
        <v>765</v>
      </c>
      <c r="D50" s="83">
        <v>244</v>
      </c>
      <c r="E50" s="16">
        <f t="shared" si="2"/>
        <v>18159944</v>
      </c>
      <c r="F50" s="83">
        <v>126</v>
      </c>
      <c r="G50" s="18">
        <f t="shared" si="3"/>
        <v>3961440</v>
      </c>
      <c r="H50" s="83">
        <v>116</v>
      </c>
      <c r="I50" s="16">
        <f t="shared" si="0"/>
        <v>8633416</v>
      </c>
      <c r="J50" s="83">
        <v>92</v>
      </c>
      <c r="K50" s="18">
        <f t="shared" si="11"/>
        <v>2892480</v>
      </c>
      <c r="L50" s="83"/>
      <c r="M50" s="16">
        <f t="shared" si="4"/>
        <v>0</v>
      </c>
      <c r="N50" s="83"/>
      <c r="O50" s="18">
        <f t="shared" si="5"/>
        <v>0</v>
      </c>
      <c r="P50" s="83">
        <v>78</v>
      </c>
      <c r="Q50" s="16">
        <f t="shared" si="12"/>
        <v>5805228</v>
      </c>
      <c r="R50" s="83">
        <v>57</v>
      </c>
      <c r="S50" s="18">
        <f t="shared" si="10"/>
        <v>1792080</v>
      </c>
      <c r="T50" s="44">
        <f t="shared" si="6"/>
        <v>32598588</v>
      </c>
      <c r="U50" s="16">
        <f t="shared" si="7"/>
        <v>8646000</v>
      </c>
      <c r="V50" s="16">
        <f t="shared" si="8"/>
        <v>16299294</v>
      </c>
      <c r="W50" s="18">
        <f t="shared" si="9"/>
        <v>24945294</v>
      </c>
    </row>
    <row r="51" spans="1:24" s="43" customFormat="1" x14ac:dyDescent="0.2">
      <c r="A51" s="4" t="s">
        <v>766</v>
      </c>
      <c r="B51" s="1" t="s">
        <v>767</v>
      </c>
      <c r="C51" s="5" t="s">
        <v>768</v>
      </c>
      <c r="D51" s="83">
        <v>337</v>
      </c>
      <c r="E51" s="16">
        <f t="shared" si="2"/>
        <v>25081562</v>
      </c>
      <c r="F51" s="83">
        <v>203</v>
      </c>
      <c r="G51" s="18">
        <f t="shared" si="3"/>
        <v>6382320</v>
      </c>
      <c r="H51" s="83">
        <v>136</v>
      </c>
      <c r="I51" s="16">
        <f t="shared" si="0"/>
        <v>10121936</v>
      </c>
      <c r="J51" s="83">
        <v>106</v>
      </c>
      <c r="K51" s="18">
        <f t="shared" si="11"/>
        <v>3332640</v>
      </c>
      <c r="L51" s="83"/>
      <c r="M51" s="16">
        <f t="shared" si="4"/>
        <v>0</v>
      </c>
      <c r="N51" s="83"/>
      <c r="O51" s="18">
        <f t="shared" si="5"/>
        <v>0</v>
      </c>
      <c r="P51" s="83">
        <v>80</v>
      </c>
      <c r="Q51" s="16">
        <f t="shared" si="12"/>
        <v>5954080</v>
      </c>
      <c r="R51" s="83">
        <v>65</v>
      </c>
      <c r="S51" s="18">
        <f t="shared" si="10"/>
        <v>2043600</v>
      </c>
      <c r="T51" s="44">
        <f t="shared" si="6"/>
        <v>41157578</v>
      </c>
      <c r="U51" s="16">
        <f t="shared" si="7"/>
        <v>11758560</v>
      </c>
      <c r="V51" s="16">
        <f t="shared" si="8"/>
        <v>20578789</v>
      </c>
      <c r="W51" s="18">
        <f t="shared" si="9"/>
        <v>32337349</v>
      </c>
    </row>
    <row r="52" spans="1:24" s="43" customFormat="1" x14ac:dyDescent="0.2">
      <c r="A52" s="4" t="s">
        <v>769</v>
      </c>
      <c r="B52" s="1" t="s">
        <v>770</v>
      </c>
      <c r="C52" s="5" t="s">
        <v>771</v>
      </c>
      <c r="D52" s="83">
        <v>355</v>
      </c>
      <c r="E52" s="16">
        <f t="shared" si="2"/>
        <v>26421230</v>
      </c>
      <c r="F52" s="83">
        <v>161</v>
      </c>
      <c r="G52" s="18">
        <f t="shared" si="3"/>
        <v>5061840</v>
      </c>
      <c r="H52" s="83">
        <v>356</v>
      </c>
      <c r="I52" s="16">
        <f t="shared" si="0"/>
        <v>26495656</v>
      </c>
      <c r="J52" s="83">
        <v>200</v>
      </c>
      <c r="K52" s="18">
        <f t="shared" si="11"/>
        <v>6288000</v>
      </c>
      <c r="L52" s="83"/>
      <c r="M52" s="16">
        <f t="shared" si="4"/>
        <v>0</v>
      </c>
      <c r="N52" s="83"/>
      <c r="O52" s="18">
        <f t="shared" si="5"/>
        <v>0</v>
      </c>
      <c r="P52" s="83">
        <v>81</v>
      </c>
      <c r="Q52" s="16">
        <f t="shared" si="12"/>
        <v>6028506</v>
      </c>
      <c r="R52" s="83">
        <v>71</v>
      </c>
      <c r="S52" s="18">
        <f t="shared" si="10"/>
        <v>2232240</v>
      </c>
      <c r="T52" s="44">
        <f t="shared" si="6"/>
        <v>58945392</v>
      </c>
      <c r="U52" s="16">
        <f t="shared" si="7"/>
        <v>13582080</v>
      </c>
      <c r="V52" s="16">
        <f t="shared" si="8"/>
        <v>29472696</v>
      </c>
      <c r="W52" s="18">
        <f t="shared" si="9"/>
        <v>43054776</v>
      </c>
    </row>
    <row r="53" spans="1:24" x14ac:dyDescent="0.2">
      <c r="A53" s="4" t="s">
        <v>772</v>
      </c>
      <c r="B53" s="1" t="s">
        <v>773</v>
      </c>
      <c r="C53" s="5" t="s">
        <v>774</v>
      </c>
      <c r="D53" s="83">
        <v>129</v>
      </c>
      <c r="E53" s="16">
        <f t="shared" si="2"/>
        <v>9600954</v>
      </c>
      <c r="F53" s="83">
        <v>78</v>
      </c>
      <c r="G53" s="18">
        <f t="shared" si="3"/>
        <v>2452320</v>
      </c>
      <c r="H53" s="83">
        <v>116</v>
      </c>
      <c r="I53" s="16">
        <f t="shared" si="0"/>
        <v>8633416</v>
      </c>
      <c r="J53" s="83">
        <v>95</v>
      </c>
      <c r="K53" s="18">
        <f t="shared" si="11"/>
        <v>2986800</v>
      </c>
      <c r="L53" s="83"/>
      <c r="M53" s="16">
        <f t="shared" si="4"/>
        <v>0</v>
      </c>
      <c r="N53" s="83"/>
      <c r="O53" s="18">
        <f t="shared" si="5"/>
        <v>0</v>
      </c>
      <c r="P53" s="83">
        <v>46</v>
      </c>
      <c r="Q53" s="16">
        <f t="shared" si="12"/>
        <v>3423596</v>
      </c>
      <c r="R53" s="83">
        <v>34</v>
      </c>
      <c r="S53" s="18">
        <f t="shared" si="10"/>
        <v>1068960</v>
      </c>
      <c r="T53" s="44">
        <f t="shared" si="6"/>
        <v>21657966</v>
      </c>
      <c r="U53" s="15">
        <f t="shared" si="7"/>
        <v>6508080</v>
      </c>
      <c r="V53" s="15">
        <f t="shared" si="8"/>
        <v>10828983</v>
      </c>
      <c r="W53" s="37">
        <f t="shared" si="9"/>
        <v>17337063</v>
      </c>
    </row>
    <row r="54" spans="1:24" s="43" customFormat="1" x14ac:dyDescent="0.2">
      <c r="A54" s="4" t="s">
        <v>761</v>
      </c>
      <c r="B54" s="1" t="s">
        <v>760</v>
      </c>
      <c r="C54" s="5" t="s">
        <v>775</v>
      </c>
      <c r="D54" s="83"/>
      <c r="E54" s="16">
        <f t="shared" si="2"/>
        <v>0</v>
      </c>
      <c r="F54" s="83"/>
      <c r="G54" s="18">
        <f t="shared" si="3"/>
        <v>0</v>
      </c>
      <c r="H54" s="83"/>
      <c r="I54" s="16">
        <f t="shared" si="0"/>
        <v>0</v>
      </c>
      <c r="J54" s="83"/>
      <c r="K54" s="18">
        <f t="shared" si="11"/>
        <v>0</v>
      </c>
      <c r="L54" s="83">
        <v>15</v>
      </c>
      <c r="M54" s="16">
        <f t="shared" si="4"/>
        <v>1116390</v>
      </c>
      <c r="N54" s="83">
        <v>14</v>
      </c>
      <c r="O54" s="18">
        <f t="shared" si="5"/>
        <v>440160</v>
      </c>
      <c r="P54" s="83"/>
      <c r="Q54" s="16">
        <f t="shared" si="12"/>
        <v>0</v>
      </c>
      <c r="R54" s="83"/>
      <c r="S54" s="18">
        <f t="shared" si="10"/>
        <v>0</v>
      </c>
      <c r="T54" s="44">
        <f t="shared" si="6"/>
        <v>1116390</v>
      </c>
      <c r="U54" s="16">
        <f t="shared" si="7"/>
        <v>440160</v>
      </c>
      <c r="V54" s="16">
        <f t="shared" si="8"/>
        <v>558195</v>
      </c>
      <c r="W54" s="18">
        <f t="shared" si="9"/>
        <v>998355</v>
      </c>
    </row>
    <row r="55" spans="1:24" s="43" customFormat="1" x14ac:dyDescent="0.2">
      <c r="A55" s="4" t="s">
        <v>767</v>
      </c>
      <c r="B55" s="1" t="s">
        <v>769</v>
      </c>
      <c r="C55" s="5" t="s">
        <v>776</v>
      </c>
      <c r="D55" s="83">
        <v>171</v>
      </c>
      <c r="E55" s="16">
        <f t="shared" si="2"/>
        <v>12726846</v>
      </c>
      <c r="F55" s="83">
        <v>85</v>
      </c>
      <c r="G55" s="18">
        <f t="shared" si="3"/>
        <v>2672400</v>
      </c>
      <c r="H55" s="83">
        <v>39</v>
      </c>
      <c r="I55" s="16">
        <f t="shared" si="0"/>
        <v>2902614</v>
      </c>
      <c r="J55" s="83">
        <v>28</v>
      </c>
      <c r="K55" s="18">
        <f t="shared" si="11"/>
        <v>880320</v>
      </c>
      <c r="L55" s="83"/>
      <c r="M55" s="16">
        <f t="shared" si="4"/>
        <v>0</v>
      </c>
      <c r="N55" s="83"/>
      <c r="O55" s="18">
        <f t="shared" si="5"/>
        <v>0</v>
      </c>
      <c r="P55" s="83">
        <v>8</v>
      </c>
      <c r="Q55" s="16">
        <f t="shared" si="12"/>
        <v>595408</v>
      </c>
      <c r="R55" s="83">
        <v>6</v>
      </c>
      <c r="S55" s="18">
        <f t="shared" si="10"/>
        <v>188640</v>
      </c>
      <c r="T55" s="44">
        <f t="shared" si="6"/>
        <v>16224868</v>
      </c>
      <c r="U55" s="16">
        <f t="shared" si="7"/>
        <v>3741360</v>
      </c>
      <c r="V55" s="16">
        <f t="shared" si="8"/>
        <v>8112434</v>
      </c>
      <c r="W55" s="18">
        <f t="shared" si="9"/>
        <v>11853794</v>
      </c>
    </row>
    <row r="56" spans="1:24" x14ac:dyDescent="0.2">
      <c r="A56" s="4" t="s">
        <v>764</v>
      </c>
      <c r="B56" s="1" t="s">
        <v>766</v>
      </c>
      <c r="C56" s="5" t="s">
        <v>777</v>
      </c>
      <c r="D56" s="83">
        <v>149</v>
      </c>
      <c r="E56" s="16">
        <f t="shared" si="2"/>
        <v>11089474</v>
      </c>
      <c r="F56" s="83">
        <v>78</v>
      </c>
      <c r="G56" s="18">
        <f t="shared" si="3"/>
        <v>2452320</v>
      </c>
      <c r="H56" s="83"/>
      <c r="I56" s="16">
        <f t="shared" si="0"/>
        <v>0</v>
      </c>
      <c r="J56" s="83"/>
      <c r="K56" s="18">
        <f t="shared" si="11"/>
        <v>0</v>
      </c>
      <c r="L56" s="83"/>
      <c r="M56" s="16">
        <f t="shared" si="4"/>
        <v>0</v>
      </c>
      <c r="N56" s="83"/>
      <c r="O56" s="18">
        <f t="shared" si="5"/>
        <v>0</v>
      </c>
      <c r="P56" s="83">
        <v>43</v>
      </c>
      <c r="Q56" s="16">
        <f t="shared" si="12"/>
        <v>3200318</v>
      </c>
      <c r="R56" s="83">
        <v>37</v>
      </c>
      <c r="S56" s="18">
        <f t="shared" si="10"/>
        <v>1163280</v>
      </c>
      <c r="T56" s="44">
        <f t="shared" si="6"/>
        <v>14289792</v>
      </c>
      <c r="U56" s="15">
        <f t="shared" si="7"/>
        <v>3615600</v>
      </c>
      <c r="V56" s="15">
        <f t="shared" si="8"/>
        <v>7144896</v>
      </c>
      <c r="W56" s="37">
        <f t="shared" si="9"/>
        <v>10760496</v>
      </c>
    </row>
    <row r="57" spans="1:24" x14ac:dyDescent="0.2">
      <c r="A57" s="4" t="s">
        <v>773</v>
      </c>
      <c r="B57" s="1" t="s">
        <v>772</v>
      </c>
      <c r="C57" s="5" t="s">
        <v>778</v>
      </c>
      <c r="D57" s="83">
        <v>170</v>
      </c>
      <c r="E57" s="16">
        <f t="shared" si="2"/>
        <v>12652420</v>
      </c>
      <c r="F57" s="83">
        <v>112</v>
      </c>
      <c r="G57" s="18">
        <f t="shared" si="3"/>
        <v>3521280</v>
      </c>
      <c r="H57" s="83">
        <v>45</v>
      </c>
      <c r="I57" s="16">
        <f t="shared" si="0"/>
        <v>3349170</v>
      </c>
      <c r="J57" s="83">
        <v>41</v>
      </c>
      <c r="K57" s="18">
        <f t="shared" si="11"/>
        <v>1289040</v>
      </c>
      <c r="L57" s="83"/>
      <c r="M57" s="16">
        <f t="shared" si="4"/>
        <v>0</v>
      </c>
      <c r="N57" s="83"/>
      <c r="O57" s="18">
        <f t="shared" si="5"/>
        <v>0</v>
      </c>
      <c r="P57" s="83">
        <v>20</v>
      </c>
      <c r="Q57" s="16">
        <f t="shared" si="12"/>
        <v>1488520</v>
      </c>
      <c r="R57" s="83">
        <v>17</v>
      </c>
      <c r="S57" s="18">
        <f t="shared" si="10"/>
        <v>534480</v>
      </c>
      <c r="T57" s="44">
        <f t="shared" si="6"/>
        <v>17490110</v>
      </c>
      <c r="U57" s="15">
        <f t="shared" si="7"/>
        <v>5344800</v>
      </c>
      <c r="V57" s="15">
        <f t="shared" si="8"/>
        <v>8745055</v>
      </c>
      <c r="W57" s="37">
        <f t="shared" si="9"/>
        <v>14089855</v>
      </c>
    </row>
    <row r="58" spans="1:24" ht="13.5" thickBot="1" x14ac:dyDescent="0.25">
      <c r="A58" s="8" t="s">
        <v>770</v>
      </c>
      <c r="B58" s="9" t="s">
        <v>763</v>
      </c>
      <c r="C58" s="10" t="s">
        <v>779</v>
      </c>
      <c r="D58" s="83">
        <v>103</v>
      </c>
      <c r="E58" s="16">
        <f t="shared" si="2"/>
        <v>7665878</v>
      </c>
      <c r="F58" s="83">
        <v>59</v>
      </c>
      <c r="G58" s="18">
        <f t="shared" si="3"/>
        <v>1854960</v>
      </c>
      <c r="H58" s="83">
        <v>27</v>
      </c>
      <c r="I58" s="16">
        <f>H58*$F$63</f>
        <v>2009502</v>
      </c>
      <c r="J58" s="83">
        <v>16</v>
      </c>
      <c r="K58" s="18">
        <f t="shared" si="11"/>
        <v>503040</v>
      </c>
      <c r="L58" s="83"/>
      <c r="M58" s="16">
        <f t="shared" si="4"/>
        <v>0</v>
      </c>
      <c r="N58" s="83"/>
      <c r="O58" s="18">
        <f t="shared" si="5"/>
        <v>0</v>
      </c>
      <c r="P58" s="83">
        <v>13</v>
      </c>
      <c r="Q58" s="16">
        <f t="shared" si="12"/>
        <v>967538</v>
      </c>
      <c r="R58" s="83">
        <v>11</v>
      </c>
      <c r="S58" s="18">
        <f t="shared" si="10"/>
        <v>345840</v>
      </c>
      <c r="T58" s="44">
        <f t="shared" si="6"/>
        <v>10642918</v>
      </c>
      <c r="U58" s="15">
        <f t="shared" si="7"/>
        <v>2703840</v>
      </c>
      <c r="V58" s="15">
        <f t="shared" si="8"/>
        <v>5321459</v>
      </c>
      <c r="W58" s="37">
        <f t="shared" si="9"/>
        <v>8025299</v>
      </c>
    </row>
    <row r="59" spans="1:24" ht="15.75" thickBot="1" x14ac:dyDescent="0.3">
      <c r="A59" s="85" t="s">
        <v>793</v>
      </c>
      <c r="B59" s="86"/>
      <c r="C59" s="133"/>
      <c r="D59" s="41">
        <f t="shared" ref="D59:W59" si="13">SUM(D7:D58)</f>
        <v>14412</v>
      </c>
      <c r="E59" s="41">
        <f>SUM(E7:E58)</f>
        <v>1072627512</v>
      </c>
      <c r="F59" s="41">
        <f t="shared" si="13"/>
        <v>7901</v>
      </c>
      <c r="G59" s="41">
        <f t="shared" si="13"/>
        <v>248407440</v>
      </c>
      <c r="H59" s="41">
        <f t="shared" si="13"/>
        <v>10632</v>
      </c>
      <c r="I59" s="41">
        <f t="shared" si="13"/>
        <v>791297232</v>
      </c>
      <c r="J59" s="41">
        <f t="shared" si="13"/>
        <v>6453</v>
      </c>
      <c r="K59" s="41">
        <f t="shared" si="13"/>
        <v>202882320</v>
      </c>
      <c r="L59" s="41">
        <f t="shared" si="13"/>
        <v>72</v>
      </c>
      <c r="M59" s="41">
        <f t="shared" si="13"/>
        <v>5358672</v>
      </c>
      <c r="N59" s="41">
        <f t="shared" si="13"/>
        <v>52</v>
      </c>
      <c r="O59" s="41">
        <f t="shared" si="13"/>
        <v>1634880</v>
      </c>
      <c r="P59" s="41">
        <f t="shared" si="13"/>
        <v>3217</v>
      </c>
      <c r="Q59" s="41">
        <f t="shared" si="13"/>
        <v>239428442</v>
      </c>
      <c r="R59" s="41">
        <f t="shared" si="13"/>
        <v>2591</v>
      </c>
      <c r="S59" s="41">
        <f t="shared" si="13"/>
        <v>81461040</v>
      </c>
      <c r="T59" s="41">
        <f t="shared" si="13"/>
        <v>2108711858</v>
      </c>
      <c r="U59" s="34">
        <f t="shared" si="13"/>
        <v>534385680</v>
      </c>
      <c r="V59" s="34">
        <f t="shared" si="13"/>
        <v>1054355929</v>
      </c>
      <c r="W59" s="38">
        <f t="shared" si="13"/>
        <v>1588741609</v>
      </c>
      <c r="X59" s="42">
        <f>(U59+V59)</f>
        <v>1588741609</v>
      </c>
    </row>
    <row r="62" spans="1:24" x14ac:dyDescent="0.2">
      <c r="E62" s="43" t="s">
        <v>862</v>
      </c>
      <c r="F62" s="43">
        <v>31440</v>
      </c>
    </row>
    <row r="63" spans="1:24" x14ac:dyDescent="0.2">
      <c r="E63" s="43" t="s">
        <v>863</v>
      </c>
      <c r="F63" s="43">
        <v>74426</v>
      </c>
    </row>
  </sheetData>
  <mergeCells count="15">
    <mergeCell ref="A59:C59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.39370078740157483" right="0.39370078740157483" top="0.98425196850393704" bottom="0.98425196850393704" header="0.39370078740157483" footer="0.78740157480314965"/>
  <pageSetup paperSize="20480" scale="40" orientation="landscape" r:id="rId1"/>
  <headerFooter alignWithMargins="0">
    <oddHeader>&amp;LUnidad de Información Municipal
Departamento de Finanzas Municipales
Unidad de Análisis Financiero</oddHeader>
    <oddFooter>&amp;L&amp;D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zoomScaleNormal="100" workbookViewId="0">
      <selection activeCell="C4" sqref="C1:Y1048576"/>
    </sheetView>
  </sheetViews>
  <sheetFormatPr baseColWidth="10" defaultRowHeight="12.75" x14ac:dyDescent="0.2"/>
  <cols>
    <col min="2" max="2" width="13.7109375" customWidth="1"/>
    <col min="3" max="3" width="17.5703125" customWidth="1"/>
    <col min="4" max="4" width="14.42578125" style="43" customWidth="1"/>
    <col min="5" max="5" width="15" style="43" customWidth="1"/>
    <col min="6" max="6" width="16.28515625" style="43" customWidth="1"/>
    <col min="7" max="7" width="14.7109375" style="43" customWidth="1"/>
    <col min="8" max="8" width="14.42578125" style="43" customWidth="1"/>
    <col min="9" max="9" width="15" style="43" customWidth="1"/>
    <col min="10" max="10" width="15.42578125" style="43" customWidth="1"/>
    <col min="11" max="11" width="14.7109375" style="43" customWidth="1"/>
    <col min="12" max="12" width="14.42578125" style="43" customWidth="1"/>
    <col min="13" max="13" width="15" style="43" customWidth="1"/>
    <col min="14" max="14" width="14.85546875" style="43" customWidth="1"/>
    <col min="15" max="15" width="14.7109375" style="43" customWidth="1"/>
    <col min="16" max="16" width="14.42578125" style="43" customWidth="1"/>
    <col min="17" max="17" width="15" style="43" customWidth="1"/>
    <col min="18" max="18" width="15.7109375" style="43" customWidth="1"/>
    <col min="19" max="19" width="14.7109375" style="43" customWidth="1"/>
    <col min="20" max="20" width="15" style="43" customWidth="1"/>
    <col min="21" max="21" width="13.140625" style="43" customWidth="1"/>
    <col min="22" max="22" width="13.5703125" style="43" customWidth="1"/>
    <col min="23" max="23" width="15.7109375" style="43" customWidth="1"/>
    <col min="24" max="24" width="13" customWidth="1"/>
    <col min="25" max="25" width="13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847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14" t="s">
        <v>791</v>
      </c>
      <c r="U5" s="116" t="s">
        <v>790</v>
      </c>
      <c r="V5" s="116" t="s">
        <v>792</v>
      </c>
      <c r="W5" s="138" t="s">
        <v>820</v>
      </c>
    </row>
    <row r="6" spans="1:23" ht="33.75" customHeight="1" thickBot="1" x14ac:dyDescent="0.25">
      <c r="A6" s="119"/>
      <c r="B6" s="121"/>
      <c r="C6" s="97"/>
      <c r="D6" s="57" t="s">
        <v>812</v>
      </c>
      <c r="E6" s="24" t="s">
        <v>785</v>
      </c>
      <c r="F6" s="24" t="s">
        <v>784</v>
      </c>
      <c r="G6" s="25" t="s">
        <v>786</v>
      </c>
      <c r="H6" s="57" t="s">
        <v>812</v>
      </c>
      <c r="I6" s="24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15"/>
      <c r="U6" s="117"/>
      <c r="V6" s="117"/>
      <c r="W6" s="139"/>
    </row>
    <row r="7" spans="1:23" x14ac:dyDescent="0.2">
      <c r="A7" s="12" t="s">
        <v>518</v>
      </c>
      <c r="B7" s="2" t="s">
        <v>519</v>
      </c>
      <c r="C7" s="13" t="s">
        <v>520</v>
      </c>
      <c r="D7" s="83"/>
      <c r="E7" s="16">
        <f>D7*$F$23</f>
        <v>0</v>
      </c>
      <c r="F7" s="83"/>
      <c r="G7" s="18">
        <f>F7*$F$22</f>
        <v>0</v>
      </c>
      <c r="H7" s="83">
        <v>284</v>
      </c>
      <c r="I7" s="16">
        <f>H7*$F$23</f>
        <v>21136984</v>
      </c>
      <c r="J7" s="83">
        <v>161</v>
      </c>
      <c r="K7" s="18">
        <f>J7*$F$22</f>
        <v>5061840</v>
      </c>
      <c r="L7" s="58"/>
      <c r="M7" s="16">
        <f>L7*$F$23</f>
        <v>0</v>
      </c>
      <c r="N7" s="58"/>
      <c r="O7" s="18">
        <f>N7*$F$22</f>
        <v>0</v>
      </c>
      <c r="P7" s="83"/>
      <c r="Q7" s="16">
        <f>P7*$F$23</f>
        <v>0</v>
      </c>
      <c r="R7" s="83"/>
      <c r="S7" s="18">
        <f>R7*$F$22</f>
        <v>0</v>
      </c>
      <c r="T7" s="44">
        <f>(E7+I7+M7+Q7)</f>
        <v>21136984</v>
      </c>
      <c r="U7" s="16">
        <f>(G7+K7+O7+S7)</f>
        <v>5061840</v>
      </c>
      <c r="V7" s="16">
        <f>T7/2</f>
        <v>10568492</v>
      </c>
      <c r="W7" s="18">
        <f>(V7+U7)</f>
        <v>15630332</v>
      </c>
    </row>
    <row r="8" spans="1:23" x14ac:dyDescent="0.2">
      <c r="A8" s="4" t="s">
        <v>521</v>
      </c>
      <c r="B8" s="1" t="s">
        <v>522</v>
      </c>
      <c r="C8" s="5" t="s">
        <v>523</v>
      </c>
      <c r="D8" s="83">
        <v>112</v>
      </c>
      <c r="E8" s="16">
        <f t="shared" ref="E8:E18" si="0">D8*$F$23</f>
        <v>8335712</v>
      </c>
      <c r="F8" s="83">
        <v>54</v>
      </c>
      <c r="G8" s="18">
        <f t="shared" ref="G8:G18" si="1">F8*$F$22</f>
        <v>1697760</v>
      </c>
      <c r="H8" s="83">
        <v>72</v>
      </c>
      <c r="I8" s="16">
        <f t="shared" ref="I8:I18" si="2">H8*$F$23</f>
        <v>5358672</v>
      </c>
      <c r="J8" s="83">
        <v>52</v>
      </c>
      <c r="K8" s="18">
        <f t="shared" ref="K8:K18" si="3">J8*$F$22</f>
        <v>1634880</v>
      </c>
      <c r="L8" s="67"/>
      <c r="M8" s="16">
        <f t="shared" ref="M8:M18" si="4">L8*$F$23</f>
        <v>0</v>
      </c>
      <c r="N8" s="67"/>
      <c r="O8" s="18">
        <f t="shared" ref="O8:O18" si="5">N8*$F$22</f>
        <v>0</v>
      </c>
      <c r="P8" s="83">
        <v>36</v>
      </c>
      <c r="Q8" s="16">
        <f t="shared" ref="Q8:Q18" si="6">P8*$F$23</f>
        <v>2679336</v>
      </c>
      <c r="R8" s="83">
        <v>30</v>
      </c>
      <c r="S8" s="18">
        <f t="shared" ref="S8:S18" si="7">R8*$F$22</f>
        <v>943200</v>
      </c>
      <c r="T8" s="45">
        <f t="shared" ref="T8:T18" si="8">(E8+I8+M8+Q8)</f>
        <v>16373720</v>
      </c>
      <c r="U8" s="46">
        <f t="shared" ref="U8:U18" si="9">(G8+K8+O8+S8)</f>
        <v>4275840</v>
      </c>
      <c r="V8" s="46">
        <f t="shared" ref="V8:V18" si="10">T8/2</f>
        <v>8186860</v>
      </c>
      <c r="W8" s="18">
        <f t="shared" ref="W8:W18" si="11">(V8+U8)</f>
        <v>12462700</v>
      </c>
    </row>
    <row r="9" spans="1:23" x14ac:dyDescent="0.2">
      <c r="A9" s="4" t="s">
        <v>524</v>
      </c>
      <c r="B9" s="1" t="s">
        <v>525</v>
      </c>
      <c r="C9" s="5" t="s">
        <v>526</v>
      </c>
      <c r="D9" s="83">
        <v>105</v>
      </c>
      <c r="E9" s="16">
        <f t="shared" si="0"/>
        <v>7814730</v>
      </c>
      <c r="F9" s="83">
        <v>62</v>
      </c>
      <c r="G9" s="18">
        <f t="shared" si="1"/>
        <v>1949280</v>
      </c>
      <c r="H9" s="83">
        <v>48</v>
      </c>
      <c r="I9" s="16">
        <f t="shared" si="2"/>
        <v>3572448</v>
      </c>
      <c r="J9" s="83">
        <v>29</v>
      </c>
      <c r="K9" s="18">
        <f t="shared" si="3"/>
        <v>911760</v>
      </c>
      <c r="L9" s="67"/>
      <c r="M9" s="16">
        <f t="shared" si="4"/>
        <v>0</v>
      </c>
      <c r="N9" s="67"/>
      <c r="O9" s="18">
        <f t="shared" si="5"/>
        <v>0</v>
      </c>
      <c r="P9" s="83"/>
      <c r="Q9" s="16">
        <f t="shared" si="6"/>
        <v>0</v>
      </c>
      <c r="R9" s="83"/>
      <c r="S9" s="18">
        <f t="shared" si="7"/>
        <v>0</v>
      </c>
      <c r="T9" s="45">
        <f t="shared" si="8"/>
        <v>11387178</v>
      </c>
      <c r="U9" s="46">
        <f t="shared" si="9"/>
        <v>2861040</v>
      </c>
      <c r="V9" s="46">
        <f t="shared" si="10"/>
        <v>5693589</v>
      </c>
      <c r="W9" s="18">
        <f t="shared" si="11"/>
        <v>8554629</v>
      </c>
    </row>
    <row r="10" spans="1:23" x14ac:dyDescent="0.2">
      <c r="A10" s="4" t="s">
        <v>527</v>
      </c>
      <c r="B10" s="1" t="s">
        <v>528</v>
      </c>
      <c r="C10" s="5" t="s">
        <v>529</v>
      </c>
      <c r="D10" s="83">
        <v>254</v>
      </c>
      <c r="E10" s="16">
        <f t="shared" si="0"/>
        <v>18904204</v>
      </c>
      <c r="F10" s="83">
        <v>132</v>
      </c>
      <c r="G10" s="18">
        <f t="shared" si="1"/>
        <v>4150080</v>
      </c>
      <c r="H10" s="83">
        <v>71</v>
      </c>
      <c r="I10" s="16">
        <f t="shared" si="2"/>
        <v>5284246</v>
      </c>
      <c r="J10" s="83">
        <v>50</v>
      </c>
      <c r="K10" s="18">
        <f t="shared" si="3"/>
        <v>1572000</v>
      </c>
      <c r="L10" s="67"/>
      <c r="M10" s="16">
        <f t="shared" si="4"/>
        <v>0</v>
      </c>
      <c r="N10" s="67"/>
      <c r="O10" s="18">
        <f t="shared" si="5"/>
        <v>0</v>
      </c>
      <c r="P10" s="83"/>
      <c r="Q10" s="16">
        <f t="shared" si="6"/>
        <v>0</v>
      </c>
      <c r="R10" s="83"/>
      <c r="S10" s="18">
        <f t="shared" si="7"/>
        <v>0</v>
      </c>
      <c r="T10" s="45">
        <f t="shared" si="8"/>
        <v>24188450</v>
      </c>
      <c r="U10" s="46">
        <f t="shared" si="9"/>
        <v>5722080</v>
      </c>
      <c r="V10" s="46">
        <f t="shared" si="10"/>
        <v>12094225</v>
      </c>
      <c r="W10" s="18">
        <f t="shared" si="11"/>
        <v>17816305</v>
      </c>
    </row>
    <row r="11" spans="1:23" x14ac:dyDescent="0.2">
      <c r="A11" s="4" t="s">
        <v>530</v>
      </c>
      <c r="B11" s="1" t="s">
        <v>531</v>
      </c>
      <c r="C11" s="5" t="s">
        <v>532</v>
      </c>
      <c r="D11" s="83">
        <v>231</v>
      </c>
      <c r="E11" s="16">
        <f t="shared" si="0"/>
        <v>17192406</v>
      </c>
      <c r="F11" s="83">
        <v>148</v>
      </c>
      <c r="G11" s="18">
        <f t="shared" si="1"/>
        <v>4653120</v>
      </c>
      <c r="H11" s="83">
        <v>94</v>
      </c>
      <c r="I11" s="16">
        <f t="shared" si="2"/>
        <v>6996044</v>
      </c>
      <c r="J11" s="83">
        <v>74</v>
      </c>
      <c r="K11" s="18">
        <f t="shared" si="3"/>
        <v>2326560</v>
      </c>
      <c r="L11" s="67"/>
      <c r="M11" s="16">
        <f t="shared" si="4"/>
        <v>0</v>
      </c>
      <c r="N11" s="67"/>
      <c r="O11" s="18">
        <f t="shared" si="5"/>
        <v>0</v>
      </c>
      <c r="P11" s="83"/>
      <c r="Q11" s="16">
        <f t="shared" si="6"/>
        <v>0</v>
      </c>
      <c r="R11" s="83"/>
      <c r="S11" s="18">
        <f t="shared" si="7"/>
        <v>0</v>
      </c>
      <c r="T11" s="45">
        <f t="shared" si="8"/>
        <v>24188450</v>
      </c>
      <c r="U11" s="46">
        <f t="shared" si="9"/>
        <v>6979680</v>
      </c>
      <c r="V11" s="46">
        <f t="shared" si="10"/>
        <v>12094225</v>
      </c>
      <c r="W11" s="18">
        <f t="shared" si="11"/>
        <v>19073905</v>
      </c>
    </row>
    <row r="12" spans="1:23" x14ac:dyDescent="0.2">
      <c r="A12" s="4" t="s">
        <v>533</v>
      </c>
      <c r="B12" s="1" t="s">
        <v>534</v>
      </c>
      <c r="C12" s="5" t="s">
        <v>535</v>
      </c>
      <c r="D12" s="83">
        <v>126</v>
      </c>
      <c r="E12" s="16">
        <f t="shared" si="0"/>
        <v>9377676</v>
      </c>
      <c r="F12" s="83">
        <v>75</v>
      </c>
      <c r="G12" s="18">
        <f t="shared" si="1"/>
        <v>2358000</v>
      </c>
      <c r="H12" s="83">
        <v>7</v>
      </c>
      <c r="I12" s="16">
        <f t="shared" si="2"/>
        <v>520982</v>
      </c>
      <c r="J12" s="83">
        <v>6</v>
      </c>
      <c r="K12" s="18">
        <f t="shared" si="3"/>
        <v>188640</v>
      </c>
      <c r="L12" s="67"/>
      <c r="M12" s="16">
        <f t="shared" si="4"/>
        <v>0</v>
      </c>
      <c r="N12" s="67"/>
      <c r="O12" s="18">
        <f t="shared" si="5"/>
        <v>0</v>
      </c>
      <c r="P12" s="83">
        <v>12</v>
      </c>
      <c r="Q12" s="16">
        <f t="shared" si="6"/>
        <v>893112</v>
      </c>
      <c r="R12" s="83">
        <v>8</v>
      </c>
      <c r="S12" s="18">
        <f t="shared" si="7"/>
        <v>251520</v>
      </c>
      <c r="T12" s="45">
        <f t="shared" si="8"/>
        <v>10791770</v>
      </c>
      <c r="U12" s="46">
        <f t="shared" si="9"/>
        <v>2798160</v>
      </c>
      <c r="V12" s="46">
        <f t="shared" si="10"/>
        <v>5395885</v>
      </c>
      <c r="W12" s="18">
        <f t="shared" si="11"/>
        <v>8194045</v>
      </c>
    </row>
    <row r="13" spans="1:23" x14ac:dyDescent="0.2">
      <c r="A13" s="4" t="s">
        <v>536</v>
      </c>
      <c r="B13" s="1" t="s">
        <v>537</v>
      </c>
      <c r="C13" s="5" t="s">
        <v>538</v>
      </c>
      <c r="D13" s="83">
        <v>59</v>
      </c>
      <c r="E13" s="16">
        <f t="shared" si="0"/>
        <v>4391134</v>
      </c>
      <c r="F13" s="83">
        <v>30</v>
      </c>
      <c r="G13" s="18">
        <f t="shared" si="1"/>
        <v>943200</v>
      </c>
      <c r="H13" s="83">
        <v>49</v>
      </c>
      <c r="I13" s="16">
        <f t="shared" si="2"/>
        <v>3646874</v>
      </c>
      <c r="J13" s="83">
        <v>31</v>
      </c>
      <c r="K13" s="18">
        <f t="shared" si="3"/>
        <v>974640</v>
      </c>
      <c r="L13" s="67"/>
      <c r="M13" s="16">
        <f t="shared" si="4"/>
        <v>0</v>
      </c>
      <c r="N13" s="67"/>
      <c r="O13" s="18">
        <f t="shared" si="5"/>
        <v>0</v>
      </c>
      <c r="P13" s="83">
        <v>5</v>
      </c>
      <c r="Q13" s="16">
        <f t="shared" si="6"/>
        <v>372130</v>
      </c>
      <c r="R13" s="83">
        <v>5</v>
      </c>
      <c r="S13" s="18">
        <f t="shared" si="7"/>
        <v>157200</v>
      </c>
      <c r="T13" s="45">
        <f t="shared" si="8"/>
        <v>8410138</v>
      </c>
      <c r="U13" s="46">
        <f t="shared" si="9"/>
        <v>2075040</v>
      </c>
      <c r="V13" s="46">
        <f t="shared" si="10"/>
        <v>4205069</v>
      </c>
      <c r="W13" s="18">
        <f t="shared" si="11"/>
        <v>6280109</v>
      </c>
    </row>
    <row r="14" spans="1:23" x14ac:dyDescent="0.2">
      <c r="A14" s="4" t="s">
        <v>539</v>
      </c>
      <c r="B14" s="1" t="s">
        <v>540</v>
      </c>
      <c r="C14" s="5" t="s">
        <v>541</v>
      </c>
      <c r="D14" s="83">
        <v>290</v>
      </c>
      <c r="E14" s="16">
        <f t="shared" si="0"/>
        <v>21583540</v>
      </c>
      <c r="F14" s="83">
        <v>144</v>
      </c>
      <c r="G14" s="18">
        <f t="shared" si="1"/>
        <v>4527360</v>
      </c>
      <c r="H14" s="83">
        <v>129</v>
      </c>
      <c r="I14" s="16">
        <f t="shared" si="2"/>
        <v>9600954</v>
      </c>
      <c r="J14" s="83">
        <v>87</v>
      </c>
      <c r="K14" s="18">
        <f t="shared" si="3"/>
        <v>2735280</v>
      </c>
      <c r="L14" s="67"/>
      <c r="M14" s="16">
        <f t="shared" si="4"/>
        <v>0</v>
      </c>
      <c r="N14" s="67"/>
      <c r="O14" s="18">
        <f t="shared" si="5"/>
        <v>0</v>
      </c>
      <c r="P14" s="83">
        <v>76</v>
      </c>
      <c r="Q14" s="16">
        <f t="shared" si="6"/>
        <v>5656376</v>
      </c>
      <c r="R14" s="83">
        <v>54</v>
      </c>
      <c r="S14" s="18">
        <f t="shared" si="7"/>
        <v>1697760</v>
      </c>
      <c r="T14" s="45">
        <f t="shared" si="8"/>
        <v>36840870</v>
      </c>
      <c r="U14" s="46">
        <f t="shared" si="9"/>
        <v>8960400</v>
      </c>
      <c r="V14" s="46">
        <f t="shared" si="10"/>
        <v>18420435</v>
      </c>
      <c r="W14" s="18">
        <f t="shared" si="11"/>
        <v>27380835</v>
      </c>
    </row>
    <row r="15" spans="1:23" x14ac:dyDescent="0.2">
      <c r="A15" s="4" t="s">
        <v>542</v>
      </c>
      <c r="B15" s="1" t="s">
        <v>543</v>
      </c>
      <c r="C15" s="5" t="s">
        <v>544</v>
      </c>
      <c r="D15" s="83">
        <v>250</v>
      </c>
      <c r="E15" s="16">
        <f t="shared" si="0"/>
        <v>18606500</v>
      </c>
      <c r="F15" s="83">
        <v>115</v>
      </c>
      <c r="G15" s="18">
        <f t="shared" si="1"/>
        <v>3615600</v>
      </c>
      <c r="H15" s="83">
        <v>117</v>
      </c>
      <c r="I15" s="16">
        <f t="shared" si="2"/>
        <v>8707842</v>
      </c>
      <c r="J15" s="83">
        <v>71</v>
      </c>
      <c r="K15" s="18">
        <f t="shared" si="3"/>
        <v>2232240</v>
      </c>
      <c r="L15" s="67"/>
      <c r="M15" s="16">
        <f t="shared" si="4"/>
        <v>0</v>
      </c>
      <c r="N15" s="67"/>
      <c r="O15" s="18">
        <f t="shared" si="5"/>
        <v>0</v>
      </c>
      <c r="P15" s="83">
        <v>52</v>
      </c>
      <c r="Q15" s="16">
        <f t="shared" si="6"/>
        <v>3870152</v>
      </c>
      <c r="R15" s="83">
        <v>40</v>
      </c>
      <c r="S15" s="18">
        <f t="shared" si="7"/>
        <v>1257600</v>
      </c>
      <c r="T15" s="45">
        <f t="shared" si="8"/>
        <v>31184494</v>
      </c>
      <c r="U15" s="46">
        <f t="shared" si="9"/>
        <v>7105440</v>
      </c>
      <c r="V15" s="46">
        <f t="shared" si="10"/>
        <v>15592247</v>
      </c>
      <c r="W15" s="18">
        <f t="shared" si="11"/>
        <v>22697687</v>
      </c>
    </row>
    <row r="16" spans="1:23" x14ac:dyDescent="0.2">
      <c r="A16" s="4" t="s">
        <v>545</v>
      </c>
      <c r="B16" s="1" t="s">
        <v>546</v>
      </c>
      <c r="C16" s="5" t="s">
        <v>547</v>
      </c>
      <c r="D16" s="83"/>
      <c r="E16" s="16">
        <f t="shared" si="0"/>
        <v>0</v>
      </c>
      <c r="F16" s="83"/>
      <c r="G16" s="18">
        <f t="shared" si="1"/>
        <v>0</v>
      </c>
      <c r="H16" s="83">
        <v>100</v>
      </c>
      <c r="I16" s="16">
        <f t="shared" si="2"/>
        <v>7442600</v>
      </c>
      <c r="J16" s="83">
        <v>56</v>
      </c>
      <c r="K16" s="18">
        <f t="shared" si="3"/>
        <v>1760640</v>
      </c>
      <c r="L16" s="67"/>
      <c r="M16" s="16">
        <f t="shared" si="4"/>
        <v>0</v>
      </c>
      <c r="N16" s="67"/>
      <c r="O16" s="18">
        <f t="shared" si="5"/>
        <v>0</v>
      </c>
      <c r="P16" s="83"/>
      <c r="Q16" s="16">
        <f t="shared" si="6"/>
        <v>0</v>
      </c>
      <c r="R16" s="83"/>
      <c r="S16" s="18">
        <f t="shared" si="7"/>
        <v>0</v>
      </c>
      <c r="T16" s="45">
        <f t="shared" si="8"/>
        <v>7442600</v>
      </c>
      <c r="U16" s="46">
        <f t="shared" si="9"/>
        <v>1760640</v>
      </c>
      <c r="V16" s="46">
        <f t="shared" si="10"/>
        <v>3721300</v>
      </c>
      <c r="W16" s="18">
        <f t="shared" si="11"/>
        <v>5481940</v>
      </c>
    </row>
    <row r="17" spans="1:24" x14ac:dyDescent="0.2">
      <c r="A17" s="4" t="s">
        <v>548</v>
      </c>
      <c r="B17" s="1" t="s">
        <v>549</v>
      </c>
      <c r="C17" s="5" t="s">
        <v>550</v>
      </c>
      <c r="D17" s="83">
        <v>301</v>
      </c>
      <c r="E17" s="16">
        <f t="shared" si="0"/>
        <v>22402226</v>
      </c>
      <c r="F17" s="83">
        <v>148</v>
      </c>
      <c r="G17" s="18">
        <f t="shared" si="1"/>
        <v>4653120</v>
      </c>
      <c r="H17" s="83">
        <v>77</v>
      </c>
      <c r="I17" s="16">
        <f t="shared" si="2"/>
        <v>5730802</v>
      </c>
      <c r="J17" s="83">
        <v>46</v>
      </c>
      <c r="K17" s="18">
        <f t="shared" si="3"/>
        <v>1446240</v>
      </c>
      <c r="L17" s="67"/>
      <c r="M17" s="16">
        <f t="shared" si="4"/>
        <v>0</v>
      </c>
      <c r="N17" s="67"/>
      <c r="O17" s="18">
        <f t="shared" si="5"/>
        <v>0</v>
      </c>
      <c r="P17" s="83">
        <v>47</v>
      </c>
      <c r="Q17" s="16">
        <f t="shared" si="6"/>
        <v>3498022</v>
      </c>
      <c r="R17" s="83">
        <v>32</v>
      </c>
      <c r="S17" s="18">
        <f t="shared" si="7"/>
        <v>1006080</v>
      </c>
      <c r="T17" s="45">
        <f t="shared" si="8"/>
        <v>31631050</v>
      </c>
      <c r="U17" s="46">
        <f t="shared" si="9"/>
        <v>7105440</v>
      </c>
      <c r="V17" s="46">
        <f t="shared" si="10"/>
        <v>15815525</v>
      </c>
      <c r="W17" s="18">
        <f t="shared" si="11"/>
        <v>22920965</v>
      </c>
    </row>
    <row r="18" spans="1:24" ht="13.5" thickBot="1" x14ac:dyDescent="0.25">
      <c r="A18" s="4" t="s">
        <v>551</v>
      </c>
      <c r="B18" s="1" t="s">
        <v>552</v>
      </c>
      <c r="C18" s="5" t="s">
        <v>553</v>
      </c>
      <c r="D18" s="83">
        <v>141</v>
      </c>
      <c r="E18" s="16">
        <f t="shared" si="0"/>
        <v>10494066</v>
      </c>
      <c r="F18" s="83">
        <v>81</v>
      </c>
      <c r="G18" s="18">
        <f t="shared" si="1"/>
        <v>2546640</v>
      </c>
      <c r="H18" s="83">
        <v>60</v>
      </c>
      <c r="I18" s="16">
        <f t="shared" si="2"/>
        <v>4465560</v>
      </c>
      <c r="J18" s="83">
        <v>40</v>
      </c>
      <c r="K18" s="18">
        <f t="shared" si="3"/>
        <v>1257600</v>
      </c>
      <c r="L18" s="67"/>
      <c r="M18" s="16">
        <f t="shared" si="4"/>
        <v>0</v>
      </c>
      <c r="N18" s="67"/>
      <c r="O18" s="18">
        <f t="shared" si="5"/>
        <v>0</v>
      </c>
      <c r="P18" s="83">
        <v>16</v>
      </c>
      <c r="Q18" s="16">
        <f t="shared" si="6"/>
        <v>1190816</v>
      </c>
      <c r="R18" s="83">
        <v>16</v>
      </c>
      <c r="S18" s="18">
        <f t="shared" si="7"/>
        <v>503040</v>
      </c>
      <c r="T18" s="45">
        <f t="shared" si="8"/>
        <v>16150442</v>
      </c>
      <c r="U18" s="46">
        <f t="shared" si="9"/>
        <v>4307280</v>
      </c>
      <c r="V18" s="46">
        <f t="shared" si="10"/>
        <v>8075221</v>
      </c>
      <c r="W18" s="18">
        <f t="shared" si="11"/>
        <v>12382501</v>
      </c>
    </row>
    <row r="19" spans="1:24" ht="15.75" thickBot="1" x14ac:dyDescent="0.3">
      <c r="A19" s="85" t="s">
        <v>793</v>
      </c>
      <c r="B19" s="86"/>
      <c r="C19" s="133"/>
      <c r="D19" s="41">
        <f t="shared" ref="D19:W19" si="12">SUM(D7:D18)</f>
        <v>1869</v>
      </c>
      <c r="E19" s="41">
        <f t="shared" si="12"/>
        <v>139102194</v>
      </c>
      <c r="F19" s="41">
        <f t="shared" si="12"/>
        <v>989</v>
      </c>
      <c r="G19" s="41">
        <f t="shared" si="12"/>
        <v>31094160</v>
      </c>
      <c r="H19" s="41">
        <f t="shared" si="12"/>
        <v>1108</v>
      </c>
      <c r="I19" s="41">
        <f t="shared" si="12"/>
        <v>82464008</v>
      </c>
      <c r="J19" s="41">
        <f t="shared" si="12"/>
        <v>703</v>
      </c>
      <c r="K19" s="41">
        <f t="shared" si="12"/>
        <v>22102320</v>
      </c>
      <c r="L19" s="41">
        <f t="shared" si="12"/>
        <v>0</v>
      </c>
      <c r="M19" s="41">
        <f t="shared" si="12"/>
        <v>0</v>
      </c>
      <c r="N19" s="41">
        <f t="shared" si="12"/>
        <v>0</v>
      </c>
      <c r="O19" s="41">
        <f t="shared" si="12"/>
        <v>0</v>
      </c>
      <c r="P19" s="41">
        <f t="shared" si="12"/>
        <v>244</v>
      </c>
      <c r="Q19" s="41">
        <f t="shared" si="12"/>
        <v>18159944</v>
      </c>
      <c r="R19" s="41">
        <f t="shared" si="12"/>
        <v>185</v>
      </c>
      <c r="S19" s="41">
        <f t="shared" si="12"/>
        <v>5816400</v>
      </c>
      <c r="T19" s="41">
        <f t="shared" si="12"/>
        <v>239726146</v>
      </c>
      <c r="U19" s="41">
        <f t="shared" si="12"/>
        <v>59012880</v>
      </c>
      <c r="V19" s="41">
        <f t="shared" si="12"/>
        <v>119863073</v>
      </c>
      <c r="W19" s="54">
        <f t="shared" si="12"/>
        <v>178875953</v>
      </c>
      <c r="X19" s="42">
        <f>(U19+V19)</f>
        <v>178875953</v>
      </c>
    </row>
    <row r="22" spans="1:24" x14ac:dyDescent="0.2">
      <c r="E22" s="43" t="s">
        <v>862</v>
      </c>
      <c r="F22" s="43">
        <v>31440</v>
      </c>
    </row>
    <row r="23" spans="1:24" x14ac:dyDescent="0.2">
      <c r="E23" s="43" t="s">
        <v>863</v>
      </c>
      <c r="F23" s="43">
        <v>74426</v>
      </c>
    </row>
  </sheetData>
  <mergeCells count="15">
    <mergeCell ref="A19:C19"/>
    <mergeCell ref="A1:W1"/>
    <mergeCell ref="A2:W2"/>
    <mergeCell ref="A3:W3"/>
    <mergeCell ref="D5:G5"/>
    <mergeCell ref="H5:K5"/>
    <mergeCell ref="L5:O5"/>
    <mergeCell ref="P5:S5"/>
    <mergeCell ref="T5:T6"/>
    <mergeCell ref="U5:U6"/>
    <mergeCell ref="V5:V6"/>
    <mergeCell ref="A5:A6"/>
    <mergeCell ref="B5:B6"/>
    <mergeCell ref="C5:C6"/>
    <mergeCell ref="W5:W6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0" r:id="rId1"/>
  <headerFooter>
    <oddHeader>&amp;LDivisión de Municipalidades 
Departamento de Finanzas Municipales
Unidad de Análisis Financiero</oddHeader>
    <oddFooter>&amp;L&amp;D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C4" sqref="C1:Y1048576"/>
    </sheetView>
  </sheetViews>
  <sheetFormatPr baseColWidth="10" defaultRowHeight="12.75" x14ac:dyDescent="0.2"/>
  <cols>
    <col min="1" max="1" width="9.5703125" customWidth="1"/>
    <col min="2" max="2" width="13.140625" customWidth="1"/>
    <col min="3" max="3" width="15.28515625" bestFit="1" customWidth="1"/>
    <col min="4" max="4" width="14.5703125" style="43" customWidth="1"/>
    <col min="5" max="5" width="14.7109375" style="43" customWidth="1"/>
    <col min="6" max="6" width="13.28515625" style="43" customWidth="1"/>
    <col min="7" max="7" width="14.7109375" style="43" customWidth="1"/>
    <col min="8" max="8" width="14.5703125" style="43" customWidth="1"/>
    <col min="9" max="9" width="14.7109375" style="43" customWidth="1"/>
    <col min="10" max="10" width="12.28515625" style="43" customWidth="1"/>
    <col min="11" max="11" width="14.85546875" style="43" customWidth="1"/>
    <col min="12" max="12" width="14.5703125" style="43" customWidth="1"/>
    <col min="13" max="13" width="14.7109375" style="43" customWidth="1"/>
    <col min="14" max="14" width="12.28515625" style="43" customWidth="1"/>
    <col min="15" max="15" width="14.7109375" style="43" customWidth="1"/>
    <col min="16" max="16" width="14.5703125" style="43" customWidth="1"/>
    <col min="17" max="17" width="14.7109375" style="43" customWidth="1"/>
    <col min="18" max="18" width="12.28515625" style="43" customWidth="1"/>
    <col min="19" max="19" width="14.7109375" style="43" customWidth="1"/>
    <col min="20" max="20" width="12.5703125" style="43" customWidth="1"/>
    <col min="21" max="21" width="12.140625" style="43" customWidth="1"/>
    <col min="22" max="22" width="12.7109375" style="43" customWidth="1"/>
    <col min="23" max="23" width="14.42578125" style="43" customWidth="1"/>
    <col min="25" max="25" width="12.7109375" bestFit="1" customWidth="1"/>
  </cols>
  <sheetData>
    <row r="1" spans="1:24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4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4" s="31" customFormat="1" ht="18" x14ac:dyDescent="0.25">
      <c r="A3" s="98" t="s">
        <v>845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4" ht="13.5" thickBot="1" x14ac:dyDescent="0.25"/>
    <row r="5" spans="1:24" ht="13.5" thickBot="1" x14ac:dyDescent="0.25">
      <c r="A5" s="92" t="s">
        <v>787</v>
      </c>
      <c r="B5" s="94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40" t="s">
        <v>791</v>
      </c>
      <c r="U5" s="116" t="s">
        <v>790</v>
      </c>
      <c r="V5" s="116" t="s">
        <v>792</v>
      </c>
      <c r="W5" s="99" t="s">
        <v>820</v>
      </c>
    </row>
    <row r="6" spans="1:24" ht="41.25" customHeight="1" thickBot="1" x14ac:dyDescent="0.25">
      <c r="A6" s="93"/>
      <c r="B6" s="95"/>
      <c r="C6" s="97"/>
      <c r="D6" s="57" t="s">
        <v>812</v>
      </c>
      <c r="E6" s="24" t="s">
        <v>785</v>
      </c>
      <c r="F6" s="69" t="s">
        <v>811</v>
      </c>
      <c r="G6" s="70" t="s">
        <v>786</v>
      </c>
      <c r="H6" s="63" t="s">
        <v>812</v>
      </c>
      <c r="I6" s="64" t="s">
        <v>785</v>
      </c>
      <c r="J6" s="64" t="s">
        <v>784</v>
      </c>
      <c r="K6" s="65" t="s">
        <v>786</v>
      </c>
      <c r="L6" s="63" t="s">
        <v>812</v>
      </c>
      <c r="M6" s="64" t="s">
        <v>785</v>
      </c>
      <c r="N6" s="64" t="s">
        <v>784</v>
      </c>
      <c r="O6" s="65" t="s">
        <v>786</v>
      </c>
      <c r="P6" s="63" t="s">
        <v>812</v>
      </c>
      <c r="Q6" s="64" t="s">
        <v>785</v>
      </c>
      <c r="R6" s="64" t="s">
        <v>784</v>
      </c>
      <c r="S6" s="65" t="s">
        <v>786</v>
      </c>
      <c r="T6" s="141"/>
      <c r="U6" s="117"/>
      <c r="V6" s="117"/>
      <c r="W6" s="100"/>
    </row>
    <row r="7" spans="1:24" x14ac:dyDescent="0.2">
      <c r="A7" s="12" t="s">
        <v>13</v>
      </c>
      <c r="B7" s="2" t="s">
        <v>14</v>
      </c>
      <c r="C7" s="17" t="s">
        <v>15</v>
      </c>
      <c r="D7" s="58"/>
      <c r="E7" s="16">
        <f>D7*$F$15</f>
        <v>0</v>
      </c>
      <c r="F7" s="58"/>
      <c r="G7" s="18">
        <f>F7*$F$14</f>
        <v>0</v>
      </c>
      <c r="H7" s="83">
        <v>595</v>
      </c>
      <c r="I7" s="16">
        <f>H7*$F$15</f>
        <v>44283470</v>
      </c>
      <c r="J7" s="83">
        <v>339</v>
      </c>
      <c r="K7" s="18">
        <f>J7*$F$14</f>
        <v>10658160</v>
      </c>
      <c r="L7" s="83">
        <v>13</v>
      </c>
      <c r="M7" s="16">
        <f>L7*$F$15</f>
        <v>967538</v>
      </c>
      <c r="N7" s="83">
        <v>10</v>
      </c>
      <c r="O7" s="18">
        <f>N7*$F$14</f>
        <v>314400</v>
      </c>
      <c r="P7" s="67"/>
      <c r="Q7" s="16">
        <f>P7*$F$15</f>
        <v>0</v>
      </c>
      <c r="R7" s="67"/>
      <c r="S7" s="18">
        <f>R7*$F$14</f>
        <v>0</v>
      </c>
      <c r="T7" s="53">
        <f>E7+I7+M7+Q7</f>
        <v>45251008</v>
      </c>
      <c r="U7" s="16">
        <f>G7+K7+O7+S7</f>
        <v>10972560</v>
      </c>
      <c r="V7" s="16">
        <f>T7/2</f>
        <v>22625504</v>
      </c>
      <c r="W7" s="18">
        <f>(V7+U7)</f>
        <v>33598064</v>
      </c>
    </row>
    <row r="8" spans="1:24" x14ac:dyDescent="0.2">
      <c r="A8" s="4" t="s">
        <v>16</v>
      </c>
      <c r="B8" s="1" t="s">
        <v>17</v>
      </c>
      <c r="C8" s="11" t="s">
        <v>18</v>
      </c>
      <c r="D8" s="58"/>
      <c r="E8" s="16">
        <f>D8*$F$15</f>
        <v>0</v>
      </c>
      <c r="F8" s="58"/>
      <c r="G8" s="18">
        <f>F8*$F$14</f>
        <v>0</v>
      </c>
      <c r="H8" s="83">
        <v>10</v>
      </c>
      <c r="I8" s="16">
        <f>H8*$F$15</f>
        <v>744260</v>
      </c>
      <c r="J8" s="83">
        <v>8</v>
      </c>
      <c r="K8" s="18">
        <f>J8*$F$14</f>
        <v>251520</v>
      </c>
      <c r="L8" s="66"/>
      <c r="M8" s="16">
        <f>L8*$F$15</f>
        <v>0</v>
      </c>
      <c r="N8" s="66"/>
      <c r="O8" s="18">
        <f>N8*$F$14</f>
        <v>0</v>
      </c>
      <c r="P8" s="67"/>
      <c r="Q8" s="16">
        <f>P8*$F$15</f>
        <v>0</v>
      </c>
      <c r="R8" s="67"/>
      <c r="S8" s="18">
        <f>R8*$F$14</f>
        <v>0</v>
      </c>
      <c r="T8" s="53">
        <f>E8+I8+M8+Q8</f>
        <v>744260</v>
      </c>
      <c r="U8" s="16">
        <f>G8+K8+O8+S8</f>
        <v>251520</v>
      </c>
      <c r="V8" s="16">
        <f>T8/2</f>
        <v>372130</v>
      </c>
      <c r="W8" s="18">
        <f>(V8+U8)</f>
        <v>623650</v>
      </c>
    </row>
    <row r="9" spans="1:24" x14ac:dyDescent="0.2">
      <c r="A9" s="4" t="s">
        <v>39</v>
      </c>
      <c r="B9" s="1" t="s">
        <v>40</v>
      </c>
      <c r="C9" s="11" t="s">
        <v>41</v>
      </c>
      <c r="D9" s="58"/>
      <c r="E9" s="16">
        <f>D9*$F$15</f>
        <v>0</v>
      </c>
      <c r="F9" s="58"/>
      <c r="G9" s="18">
        <f>F9*$F$14</f>
        <v>0</v>
      </c>
      <c r="H9" s="62"/>
      <c r="I9" s="16">
        <f>H9*$F$15</f>
        <v>0</v>
      </c>
      <c r="J9" s="62"/>
      <c r="K9" s="18">
        <f>J9*$F$14</f>
        <v>0</v>
      </c>
      <c r="L9" s="66"/>
      <c r="M9" s="16">
        <f>L9*$F$15</f>
        <v>0</v>
      </c>
      <c r="N9" s="66"/>
      <c r="O9" s="18">
        <f>N9*$F$14</f>
        <v>0</v>
      </c>
      <c r="P9" s="67"/>
      <c r="Q9" s="16">
        <f>P9*$F$15</f>
        <v>0</v>
      </c>
      <c r="R9" s="67"/>
      <c r="S9" s="18">
        <f>R9*$F$14</f>
        <v>0</v>
      </c>
      <c r="T9" s="53">
        <f>E9+I9+M9+Q9</f>
        <v>0</v>
      </c>
      <c r="U9" s="16">
        <f>G9+K9+O9+S9</f>
        <v>0</v>
      </c>
      <c r="V9" s="16">
        <f>T9/2</f>
        <v>0</v>
      </c>
      <c r="W9" s="18">
        <f>(V9+U9)</f>
        <v>0</v>
      </c>
    </row>
    <row r="10" spans="1:24" ht="13.5" thickBot="1" x14ac:dyDescent="0.25">
      <c r="A10" s="8" t="s">
        <v>42</v>
      </c>
      <c r="B10" s="9" t="s">
        <v>43</v>
      </c>
      <c r="C10" s="19" t="s">
        <v>44</v>
      </c>
      <c r="D10" s="58"/>
      <c r="E10" s="16">
        <f>D10*$F$15</f>
        <v>0</v>
      </c>
      <c r="F10" s="58"/>
      <c r="G10" s="18">
        <f>F10*$F$14</f>
        <v>0</v>
      </c>
      <c r="H10" s="62"/>
      <c r="I10" s="16">
        <f>H10*$F$15</f>
        <v>0</v>
      </c>
      <c r="J10" s="62"/>
      <c r="K10" s="18">
        <f>J10*$F$14</f>
        <v>0</v>
      </c>
      <c r="L10" s="66"/>
      <c r="M10" s="16">
        <f>L10*$F$15</f>
        <v>0</v>
      </c>
      <c r="N10" s="66"/>
      <c r="O10" s="18">
        <f>N10*$F$14</f>
        <v>0</v>
      </c>
      <c r="P10" s="67"/>
      <c r="Q10" s="16">
        <f>P10*$F$15</f>
        <v>0</v>
      </c>
      <c r="R10" s="67"/>
      <c r="S10" s="18">
        <f>R10*$F$14</f>
        <v>0</v>
      </c>
      <c r="T10" s="53">
        <f>E10+I10+M10+Q10</f>
        <v>0</v>
      </c>
      <c r="U10" s="16">
        <f>G10+K10+O10+S10</f>
        <v>0</v>
      </c>
      <c r="V10" s="16">
        <f>T10/2</f>
        <v>0</v>
      </c>
      <c r="W10" s="18">
        <f>(V10+U10)</f>
        <v>0</v>
      </c>
    </row>
    <row r="11" spans="1:24" ht="15.75" thickBot="1" x14ac:dyDescent="0.3">
      <c r="A11" s="85" t="s">
        <v>793</v>
      </c>
      <c r="B11" s="86"/>
      <c r="C11" s="87"/>
      <c r="D11" s="41">
        <f>SUM(D7:D10)</f>
        <v>0</v>
      </c>
      <c r="E11" s="41">
        <f t="shared" ref="E11:W11" si="0">SUM(E7:E10)</f>
        <v>0</v>
      </c>
      <c r="F11" s="41">
        <f t="shared" si="0"/>
        <v>0</v>
      </c>
      <c r="G11" s="41">
        <f t="shared" si="0"/>
        <v>0</v>
      </c>
      <c r="H11" s="41">
        <f t="shared" si="0"/>
        <v>605</v>
      </c>
      <c r="I11" s="41">
        <f t="shared" si="0"/>
        <v>45027730</v>
      </c>
      <c r="J11" s="41">
        <f t="shared" si="0"/>
        <v>347</v>
      </c>
      <c r="K11" s="41">
        <f t="shared" si="0"/>
        <v>10909680</v>
      </c>
      <c r="L11" s="41">
        <f t="shared" si="0"/>
        <v>13</v>
      </c>
      <c r="M11" s="41">
        <f t="shared" si="0"/>
        <v>967538</v>
      </c>
      <c r="N11" s="41">
        <f t="shared" si="0"/>
        <v>10</v>
      </c>
      <c r="O11" s="41">
        <f t="shared" si="0"/>
        <v>314400</v>
      </c>
      <c r="P11" s="41">
        <f t="shared" si="0"/>
        <v>0</v>
      </c>
      <c r="Q11" s="41">
        <f t="shared" si="0"/>
        <v>0</v>
      </c>
      <c r="R11" s="41">
        <f t="shared" si="0"/>
        <v>0</v>
      </c>
      <c r="S11" s="41">
        <f t="shared" si="0"/>
        <v>0</v>
      </c>
      <c r="T11" s="41">
        <f t="shared" si="0"/>
        <v>45995268</v>
      </c>
      <c r="U11" s="41">
        <f t="shared" si="0"/>
        <v>11224080</v>
      </c>
      <c r="V11" s="41">
        <f t="shared" si="0"/>
        <v>22997634</v>
      </c>
      <c r="W11" s="54">
        <f t="shared" si="0"/>
        <v>34221714</v>
      </c>
      <c r="X11" s="42">
        <f>(U11+V11)</f>
        <v>34221714</v>
      </c>
    </row>
    <row r="14" spans="1:24" x14ac:dyDescent="0.2">
      <c r="E14" s="43" t="s">
        <v>862</v>
      </c>
      <c r="F14" s="43">
        <v>31440</v>
      </c>
    </row>
    <row r="15" spans="1:24" x14ac:dyDescent="0.2">
      <c r="E15" s="43" t="s">
        <v>863</v>
      </c>
      <c r="F15" s="43">
        <v>74426</v>
      </c>
    </row>
  </sheetData>
  <mergeCells count="15">
    <mergeCell ref="A11:C11"/>
    <mergeCell ref="A1:W1"/>
    <mergeCell ref="A2:W2"/>
    <mergeCell ref="A3:W3"/>
    <mergeCell ref="D5:G5"/>
    <mergeCell ref="H5:K5"/>
    <mergeCell ref="L5:O5"/>
    <mergeCell ref="P5:S5"/>
    <mergeCell ref="T5:T6"/>
    <mergeCell ref="U5:U6"/>
    <mergeCell ref="V5:V6"/>
    <mergeCell ref="A5:A6"/>
    <mergeCell ref="B5:B6"/>
    <mergeCell ref="C5:C6"/>
    <mergeCell ref="W5:W6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0" r:id="rId1"/>
  <headerFooter>
    <oddHeader>&amp;LDivisión de Municipalidades
Departamento de Finanzas Municipales
Unidad de Análisis Financiero</oddHeader>
    <oddFooter>&amp;L&amp;D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A7" zoomScaleNormal="100" workbookViewId="0">
      <selection activeCell="C7" sqref="C1:Y1048576"/>
    </sheetView>
  </sheetViews>
  <sheetFormatPr baseColWidth="10" defaultRowHeight="12.75" x14ac:dyDescent="0.2"/>
  <cols>
    <col min="1" max="1" width="9.140625" customWidth="1"/>
    <col min="2" max="2" width="13.42578125" customWidth="1"/>
    <col min="3" max="3" width="19" customWidth="1"/>
    <col min="4" max="4" width="14.42578125" style="43" customWidth="1"/>
    <col min="5" max="5" width="16.85546875" style="43" customWidth="1"/>
    <col min="6" max="6" width="15.140625" style="43" customWidth="1"/>
    <col min="7" max="7" width="17" style="43" customWidth="1"/>
    <col min="8" max="8" width="14.42578125" style="43" customWidth="1"/>
    <col min="9" max="9" width="16.28515625" style="43" customWidth="1"/>
    <col min="10" max="10" width="14.85546875" style="43" customWidth="1"/>
    <col min="11" max="11" width="14.7109375" style="43" customWidth="1"/>
    <col min="12" max="12" width="14.42578125" style="43" customWidth="1"/>
    <col min="13" max="13" width="15" style="43" customWidth="1"/>
    <col min="14" max="14" width="14.85546875" style="43" customWidth="1"/>
    <col min="15" max="15" width="14.7109375" style="43" customWidth="1"/>
    <col min="16" max="16" width="14.42578125" style="43" customWidth="1"/>
    <col min="17" max="17" width="15" style="43" customWidth="1"/>
    <col min="18" max="18" width="15.140625" style="43" customWidth="1"/>
    <col min="19" max="19" width="14.7109375" style="43" customWidth="1"/>
    <col min="20" max="20" width="18.140625" customWidth="1"/>
    <col min="21" max="21" width="18.42578125" customWidth="1"/>
    <col min="22" max="22" width="17.28515625" customWidth="1"/>
    <col min="23" max="23" width="18.85546875" customWidth="1"/>
    <col min="24" max="24" width="13.57031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846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814</v>
      </c>
      <c r="Q5" s="125"/>
      <c r="R5" s="125"/>
      <c r="S5" s="126"/>
      <c r="T5" s="134" t="s">
        <v>791</v>
      </c>
      <c r="U5" s="136" t="s">
        <v>790</v>
      </c>
      <c r="V5" s="136" t="s">
        <v>792</v>
      </c>
      <c r="W5" s="122" t="s">
        <v>820</v>
      </c>
    </row>
    <row r="6" spans="1:23" ht="43.5" customHeight="1" thickBot="1" x14ac:dyDescent="0.25">
      <c r="A6" s="119"/>
      <c r="B6" s="121"/>
      <c r="C6" s="97"/>
      <c r="D6" s="75" t="s">
        <v>812</v>
      </c>
      <c r="E6" s="71" t="s">
        <v>785</v>
      </c>
      <c r="F6" s="71" t="s">
        <v>784</v>
      </c>
      <c r="G6" s="76" t="s">
        <v>786</v>
      </c>
      <c r="H6" s="75" t="s">
        <v>812</v>
      </c>
      <c r="I6" s="71" t="s">
        <v>785</v>
      </c>
      <c r="J6" s="71" t="s">
        <v>784</v>
      </c>
      <c r="K6" s="76" t="s">
        <v>786</v>
      </c>
      <c r="L6" s="75" t="s">
        <v>812</v>
      </c>
      <c r="M6" s="71" t="s">
        <v>785</v>
      </c>
      <c r="N6" s="71" t="s">
        <v>784</v>
      </c>
      <c r="O6" s="76" t="s">
        <v>786</v>
      </c>
      <c r="P6" s="75" t="s">
        <v>812</v>
      </c>
      <c r="Q6" s="71" t="s">
        <v>785</v>
      </c>
      <c r="R6" s="71" t="s">
        <v>784</v>
      </c>
      <c r="S6" s="76" t="s">
        <v>786</v>
      </c>
      <c r="T6" s="135"/>
      <c r="U6" s="137"/>
      <c r="V6" s="137"/>
      <c r="W6" s="123"/>
    </row>
    <row r="7" spans="1:23" x14ac:dyDescent="0.2">
      <c r="A7" s="12" t="s">
        <v>333</v>
      </c>
      <c r="B7" s="79" t="s">
        <v>824</v>
      </c>
      <c r="C7" s="13" t="s">
        <v>335</v>
      </c>
      <c r="D7" s="83">
        <v>553</v>
      </c>
      <c r="E7" s="16">
        <f>D7*$F$32</f>
        <v>41157578</v>
      </c>
      <c r="F7" s="83">
        <v>255</v>
      </c>
      <c r="G7" s="18">
        <f>F7*$F$31</f>
        <v>8017200</v>
      </c>
      <c r="H7" s="83">
        <v>320</v>
      </c>
      <c r="I7" s="16">
        <f>H7*$F$32</f>
        <v>23816320</v>
      </c>
      <c r="J7" s="83">
        <v>210</v>
      </c>
      <c r="K7" s="18">
        <f>J7*$F$31</f>
        <v>6602400</v>
      </c>
      <c r="L7" s="83">
        <v>17</v>
      </c>
      <c r="M7" s="16">
        <f>L7*$F$32</f>
        <v>1265242</v>
      </c>
      <c r="N7" s="83">
        <v>12</v>
      </c>
      <c r="O7" s="18">
        <f>N7*$F$31</f>
        <v>377280</v>
      </c>
      <c r="P7" s="83">
        <v>173</v>
      </c>
      <c r="Q7" s="16">
        <f>P7*$F$32</f>
        <v>12875698</v>
      </c>
      <c r="R7" s="83">
        <v>128</v>
      </c>
      <c r="S7" s="18">
        <f>R7*$F$31</f>
        <v>4024320</v>
      </c>
      <c r="T7" s="14">
        <f>(E7+I7+M7+Q7)</f>
        <v>79114838</v>
      </c>
      <c r="U7" s="15">
        <f>(G7+K7+O7+S7)</f>
        <v>19021200</v>
      </c>
      <c r="V7" s="15">
        <f>T7/2</f>
        <v>39557419</v>
      </c>
      <c r="W7" s="37">
        <f>(V7+U7)</f>
        <v>58578619</v>
      </c>
    </row>
    <row r="8" spans="1:23" x14ac:dyDescent="0.2">
      <c r="A8" s="4" t="s">
        <v>336</v>
      </c>
      <c r="B8" s="80" t="s">
        <v>825</v>
      </c>
      <c r="C8" s="5" t="s">
        <v>338</v>
      </c>
      <c r="D8" s="83">
        <v>137</v>
      </c>
      <c r="E8" s="16">
        <f>D8*$F$32</f>
        <v>10196362</v>
      </c>
      <c r="F8" s="83">
        <v>81</v>
      </c>
      <c r="G8" s="18">
        <f t="shared" ref="G8:G26" si="0">F8*$F$31</f>
        <v>2546640</v>
      </c>
      <c r="H8" s="83">
        <v>74</v>
      </c>
      <c r="I8" s="16">
        <f t="shared" ref="I8:I27" si="1">H8*$F$32</f>
        <v>5507524</v>
      </c>
      <c r="J8" s="83">
        <v>42</v>
      </c>
      <c r="K8" s="18">
        <f t="shared" ref="K8:K27" si="2">J8*$F$31</f>
        <v>1320480</v>
      </c>
      <c r="L8" s="83"/>
      <c r="M8" s="16">
        <f t="shared" ref="M8:M27" si="3">L8*$F$32</f>
        <v>0</v>
      </c>
      <c r="N8" s="83"/>
      <c r="O8" s="18">
        <f t="shared" ref="O8:O27" si="4">N8*$F$31</f>
        <v>0</v>
      </c>
      <c r="P8" s="83">
        <v>8</v>
      </c>
      <c r="Q8" s="16">
        <f t="shared" ref="Q8:Q27" si="5">P8*$F$32</f>
        <v>595408</v>
      </c>
      <c r="R8" s="83">
        <v>7</v>
      </c>
      <c r="S8" s="18">
        <f t="shared" ref="S8:S27" si="6">R8*$F$31</f>
        <v>220080</v>
      </c>
      <c r="T8" s="6">
        <f t="shared" ref="T8:T27" si="7">(E8+I8+M8+Q8)</f>
        <v>16299294</v>
      </c>
      <c r="U8" s="3">
        <f t="shared" ref="U8:U27" si="8">(G8+K8+O8+S8)</f>
        <v>4087200</v>
      </c>
      <c r="V8" s="3">
        <f t="shared" ref="V8:V27" si="9">T8/2</f>
        <v>8149647</v>
      </c>
      <c r="W8" s="37">
        <f t="shared" ref="W8:W27" si="10">(V8+U8)</f>
        <v>12236847</v>
      </c>
    </row>
    <row r="9" spans="1:23" x14ac:dyDescent="0.2">
      <c r="A9" s="4" t="s">
        <v>339</v>
      </c>
      <c r="B9" s="80" t="s">
        <v>826</v>
      </c>
      <c r="C9" s="5" t="s">
        <v>341</v>
      </c>
      <c r="D9" s="83">
        <v>280</v>
      </c>
      <c r="E9" s="16">
        <f t="shared" ref="E9:E27" si="11">D9*$F$32</f>
        <v>20839280</v>
      </c>
      <c r="F9" s="83">
        <v>137</v>
      </c>
      <c r="G9" s="18">
        <f t="shared" si="0"/>
        <v>4307280</v>
      </c>
      <c r="H9" s="83">
        <v>104</v>
      </c>
      <c r="I9" s="16">
        <f t="shared" si="1"/>
        <v>7740304</v>
      </c>
      <c r="J9" s="83">
        <v>58</v>
      </c>
      <c r="K9" s="18">
        <f t="shared" si="2"/>
        <v>1823520</v>
      </c>
      <c r="L9" s="83"/>
      <c r="M9" s="16">
        <f t="shared" si="3"/>
        <v>0</v>
      </c>
      <c r="N9" s="83"/>
      <c r="O9" s="18">
        <f t="shared" si="4"/>
        <v>0</v>
      </c>
      <c r="P9" s="83">
        <v>34</v>
      </c>
      <c r="Q9" s="16">
        <f t="shared" si="5"/>
        <v>2530484</v>
      </c>
      <c r="R9" s="83">
        <v>25</v>
      </c>
      <c r="S9" s="18">
        <f t="shared" si="6"/>
        <v>786000</v>
      </c>
      <c r="T9" s="6">
        <f t="shared" si="7"/>
        <v>31110068</v>
      </c>
      <c r="U9" s="3">
        <f t="shared" si="8"/>
        <v>6916800</v>
      </c>
      <c r="V9" s="3">
        <f t="shared" si="9"/>
        <v>15555034</v>
      </c>
      <c r="W9" s="37">
        <f t="shared" si="10"/>
        <v>22471834</v>
      </c>
    </row>
    <row r="10" spans="1:23" x14ac:dyDescent="0.2">
      <c r="A10" s="4" t="s">
        <v>342</v>
      </c>
      <c r="B10" s="80" t="s">
        <v>827</v>
      </c>
      <c r="C10" s="5" t="s">
        <v>344</v>
      </c>
      <c r="D10" s="83">
        <v>201</v>
      </c>
      <c r="E10" s="16">
        <f t="shared" si="11"/>
        <v>14959626</v>
      </c>
      <c r="F10" s="83">
        <v>103</v>
      </c>
      <c r="G10" s="18">
        <f t="shared" si="0"/>
        <v>3238320</v>
      </c>
      <c r="H10" s="83">
        <v>4</v>
      </c>
      <c r="I10" s="16">
        <f t="shared" si="1"/>
        <v>297704</v>
      </c>
      <c r="J10" s="83">
        <v>2</v>
      </c>
      <c r="K10" s="18">
        <f t="shared" si="2"/>
        <v>62880</v>
      </c>
      <c r="L10" s="83"/>
      <c r="M10" s="16">
        <f t="shared" si="3"/>
        <v>0</v>
      </c>
      <c r="N10" s="83"/>
      <c r="O10" s="18">
        <f t="shared" si="4"/>
        <v>0</v>
      </c>
      <c r="P10" s="83">
        <v>19</v>
      </c>
      <c r="Q10" s="16">
        <f t="shared" si="5"/>
        <v>1414094</v>
      </c>
      <c r="R10" s="83">
        <v>16</v>
      </c>
      <c r="S10" s="18">
        <f t="shared" si="6"/>
        <v>503040</v>
      </c>
      <c r="T10" s="6">
        <f t="shared" si="7"/>
        <v>16671424</v>
      </c>
      <c r="U10" s="3">
        <f t="shared" si="8"/>
        <v>3804240</v>
      </c>
      <c r="V10" s="3">
        <f t="shared" si="9"/>
        <v>8335712</v>
      </c>
      <c r="W10" s="37">
        <f t="shared" si="10"/>
        <v>12139952</v>
      </c>
    </row>
    <row r="11" spans="1:23" x14ac:dyDescent="0.2">
      <c r="A11" s="4" t="s">
        <v>345</v>
      </c>
      <c r="B11" s="80" t="s">
        <v>828</v>
      </c>
      <c r="C11" s="5" t="s">
        <v>347</v>
      </c>
      <c r="D11" s="83">
        <v>75</v>
      </c>
      <c r="E11" s="16">
        <f t="shared" si="11"/>
        <v>5581950</v>
      </c>
      <c r="F11" s="83">
        <v>24</v>
      </c>
      <c r="G11" s="18">
        <f t="shared" si="0"/>
        <v>754560</v>
      </c>
      <c r="H11" s="83">
        <v>31</v>
      </c>
      <c r="I11" s="16">
        <f t="shared" si="1"/>
        <v>2307206</v>
      </c>
      <c r="J11" s="83">
        <v>9</v>
      </c>
      <c r="K11" s="18">
        <f t="shared" si="2"/>
        <v>282960</v>
      </c>
      <c r="L11" s="83"/>
      <c r="M11" s="16">
        <f t="shared" si="3"/>
        <v>0</v>
      </c>
      <c r="N11" s="83"/>
      <c r="O11" s="18">
        <f t="shared" si="4"/>
        <v>0</v>
      </c>
      <c r="P11" s="83">
        <v>4</v>
      </c>
      <c r="Q11" s="16">
        <f t="shared" si="5"/>
        <v>297704</v>
      </c>
      <c r="R11" s="83">
        <v>2</v>
      </c>
      <c r="S11" s="18">
        <f t="shared" si="6"/>
        <v>62880</v>
      </c>
      <c r="T11" s="6">
        <f t="shared" si="7"/>
        <v>8186860</v>
      </c>
      <c r="U11" s="3">
        <f t="shared" si="8"/>
        <v>1100400</v>
      </c>
      <c r="V11" s="3">
        <f t="shared" si="9"/>
        <v>4093430</v>
      </c>
      <c r="W11" s="37">
        <f t="shared" si="10"/>
        <v>5193830</v>
      </c>
    </row>
    <row r="12" spans="1:23" x14ac:dyDescent="0.2">
      <c r="A12" s="4" t="s">
        <v>348</v>
      </c>
      <c r="B12" s="80" t="s">
        <v>829</v>
      </c>
      <c r="C12" s="5" t="s">
        <v>350</v>
      </c>
      <c r="D12" s="83">
        <v>47</v>
      </c>
      <c r="E12" s="16">
        <f t="shared" si="11"/>
        <v>3498022</v>
      </c>
      <c r="F12" s="83">
        <v>18</v>
      </c>
      <c r="G12" s="18">
        <f t="shared" si="0"/>
        <v>565920</v>
      </c>
      <c r="H12" s="83">
        <v>33</v>
      </c>
      <c r="I12" s="16">
        <f t="shared" si="1"/>
        <v>2456058</v>
      </c>
      <c r="J12" s="83">
        <v>26</v>
      </c>
      <c r="K12" s="18">
        <f t="shared" si="2"/>
        <v>817440</v>
      </c>
      <c r="L12" s="83"/>
      <c r="M12" s="16">
        <f t="shared" si="3"/>
        <v>0</v>
      </c>
      <c r="N12" s="83"/>
      <c r="O12" s="18">
        <f t="shared" si="4"/>
        <v>0</v>
      </c>
      <c r="P12" s="83">
        <v>5</v>
      </c>
      <c r="Q12" s="16">
        <f t="shared" si="5"/>
        <v>372130</v>
      </c>
      <c r="R12" s="83">
        <v>2</v>
      </c>
      <c r="S12" s="18">
        <f t="shared" si="6"/>
        <v>62880</v>
      </c>
      <c r="T12" s="6">
        <f t="shared" si="7"/>
        <v>6326210</v>
      </c>
      <c r="U12" s="3">
        <f t="shared" si="8"/>
        <v>1446240</v>
      </c>
      <c r="V12" s="3">
        <f t="shared" si="9"/>
        <v>3163105</v>
      </c>
      <c r="W12" s="37">
        <f t="shared" si="10"/>
        <v>4609345</v>
      </c>
    </row>
    <row r="13" spans="1:23" x14ac:dyDescent="0.2">
      <c r="A13" s="4" t="s">
        <v>351</v>
      </c>
      <c r="B13" s="80" t="s">
        <v>830</v>
      </c>
      <c r="C13" s="5" t="s">
        <v>353</v>
      </c>
      <c r="D13" s="83">
        <v>97</v>
      </c>
      <c r="E13" s="16">
        <f t="shared" si="11"/>
        <v>7219322</v>
      </c>
      <c r="F13" s="83">
        <v>64</v>
      </c>
      <c r="G13" s="18">
        <f t="shared" si="0"/>
        <v>2012160</v>
      </c>
      <c r="H13" s="83">
        <v>36</v>
      </c>
      <c r="I13" s="16">
        <f t="shared" si="1"/>
        <v>2679336</v>
      </c>
      <c r="J13" s="83">
        <v>29</v>
      </c>
      <c r="K13" s="18">
        <f t="shared" si="2"/>
        <v>911760</v>
      </c>
      <c r="L13" s="83"/>
      <c r="M13" s="16">
        <f t="shared" si="3"/>
        <v>0</v>
      </c>
      <c r="N13" s="83"/>
      <c r="O13" s="18">
        <f t="shared" si="4"/>
        <v>0</v>
      </c>
      <c r="P13" s="83"/>
      <c r="Q13" s="16">
        <f t="shared" si="5"/>
        <v>0</v>
      </c>
      <c r="R13" s="83"/>
      <c r="S13" s="18">
        <f t="shared" si="6"/>
        <v>0</v>
      </c>
      <c r="T13" s="6">
        <f t="shared" si="7"/>
        <v>9898658</v>
      </c>
      <c r="U13" s="3">
        <f t="shared" si="8"/>
        <v>2923920</v>
      </c>
      <c r="V13" s="3">
        <f t="shared" si="9"/>
        <v>4949329</v>
      </c>
      <c r="W13" s="37">
        <f t="shared" si="10"/>
        <v>7873249</v>
      </c>
    </row>
    <row r="14" spans="1:23" x14ac:dyDescent="0.2">
      <c r="A14" s="4" t="s">
        <v>354</v>
      </c>
      <c r="B14" s="80" t="s">
        <v>831</v>
      </c>
      <c r="C14" s="1" t="s">
        <v>819</v>
      </c>
      <c r="D14" s="83">
        <v>95</v>
      </c>
      <c r="E14" s="16">
        <f t="shared" si="11"/>
        <v>7070470</v>
      </c>
      <c r="F14" s="83">
        <v>37</v>
      </c>
      <c r="G14" s="18">
        <f t="shared" si="0"/>
        <v>1163280</v>
      </c>
      <c r="H14" s="83">
        <v>30</v>
      </c>
      <c r="I14" s="16">
        <f t="shared" si="1"/>
        <v>2232780</v>
      </c>
      <c r="J14" s="83">
        <v>14</v>
      </c>
      <c r="K14" s="18">
        <f t="shared" si="2"/>
        <v>440160</v>
      </c>
      <c r="L14" s="83"/>
      <c r="M14" s="16">
        <f t="shared" si="3"/>
        <v>0</v>
      </c>
      <c r="N14" s="83"/>
      <c r="O14" s="18">
        <f t="shared" si="4"/>
        <v>0</v>
      </c>
      <c r="P14" s="83">
        <v>10</v>
      </c>
      <c r="Q14" s="16">
        <f t="shared" si="5"/>
        <v>744260</v>
      </c>
      <c r="R14" s="83">
        <v>9</v>
      </c>
      <c r="S14" s="18">
        <f t="shared" si="6"/>
        <v>282960</v>
      </c>
      <c r="T14" s="6">
        <f t="shared" si="7"/>
        <v>10047510</v>
      </c>
      <c r="U14" s="3">
        <f t="shared" si="8"/>
        <v>1886400</v>
      </c>
      <c r="V14" s="3">
        <f t="shared" si="9"/>
        <v>5023755</v>
      </c>
      <c r="W14" s="37">
        <f t="shared" si="10"/>
        <v>6910155</v>
      </c>
    </row>
    <row r="15" spans="1:23" x14ac:dyDescent="0.2">
      <c r="A15" s="4" t="s">
        <v>355</v>
      </c>
      <c r="B15" s="80" t="s">
        <v>832</v>
      </c>
      <c r="C15" s="5" t="s">
        <v>356</v>
      </c>
      <c r="D15" s="83">
        <v>405</v>
      </c>
      <c r="E15" s="16">
        <f t="shared" si="11"/>
        <v>30142530</v>
      </c>
      <c r="F15" s="83">
        <v>235</v>
      </c>
      <c r="G15" s="18">
        <f t="shared" si="0"/>
        <v>7388400</v>
      </c>
      <c r="H15" s="83">
        <v>190</v>
      </c>
      <c r="I15" s="16">
        <f t="shared" si="1"/>
        <v>14140940</v>
      </c>
      <c r="J15" s="83">
        <v>120</v>
      </c>
      <c r="K15" s="18">
        <f t="shared" si="2"/>
        <v>3772800</v>
      </c>
      <c r="L15" s="83">
        <v>2</v>
      </c>
      <c r="M15" s="16">
        <f t="shared" si="3"/>
        <v>148852</v>
      </c>
      <c r="N15" s="83">
        <v>2</v>
      </c>
      <c r="O15" s="18">
        <f t="shared" si="4"/>
        <v>62880</v>
      </c>
      <c r="P15" s="83">
        <v>90</v>
      </c>
      <c r="Q15" s="16">
        <f t="shared" si="5"/>
        <v>6698340</v>
      </c>
      <c r="R15" s="83">
        <v>64</v>
      </c>
      <c r="S15" s="18">
        <f t="shared" si="6"/>
        <v>2012160</v>
      </c>
      <c r="T15" s="6">
        <f t="shared" si="7"/>
        <v>51130662</v>
      </c>
      <c r="U15" s="3">
        <f t="shared" si="8"/>
        <v>13236240</v>
      </c>
      <c r="V15" s="3">
        <f t="shared" si="9"/>
        <v>25565331</v>
      </c>
      <c r="W15" s="37">
        <f t="shared" si="10"/>
        <v>38801571</v>
      </c>
    </row>
    <row r="16" spans="1:23" x14ac:dyDescent="0.2">
      <c r="A16" s="4" t="s">
        <v>357</v>
      </c>
      <c r="B16" s="80" t="s">
        <v>833</v>
      </c>
      <c r="C16" s="5" t="s">
        <v>359</v>
      </c>
      <c r="D16" s="83">
        <v>159</v>
      </c>
      <c r="E16" s="16">
        <f t="shared" si="11"/>
        <v>11833734</v>
      </c>
      <c r="F16" s="83">
        <v>72</v>
      </c>
      <c r="G16" s="18">
        <f t="shared" si="0"/>
        <v>2263680</v>
      </c>
      <c r="H16" s="83">
        <v>51</v>
      </c>
      <c r="I16" s="16">
        <f t="shared" si="1"/>
        <v>3795726</v>
      </c>
      <c r="J16" s="83">
        <v>34</v>
      </c>
      <c r="K16" s="18">
        <f t="shared" si="2"/>
        <v>1068960</v>
      </c>
      <c r="L16" s="83"/>
      <c r="M16" s="16">
        <f t="shared" si="3"/>
        <v>0</v>
      </c>
      <c r="N16" s="83"/>
      <c r="O16" s="18">
        <f t="shared" si="4"/>
        <v>0</v>
      </c>
      <c r="P16" s="83">
        <v>30</v>
      </c>
      <c r="Q16" s="16">
        <f t="shared" si="5"/>
        <v>2232780</v>
      </c>
      <c r="R16" s="83">
        <v>30</v>
      </c>
      <c r="S16" s="18">
        <f t="shared" si="6"/>
        <v>943200</v>
      </c>
      <c r="T16" s="6">
        <f t="shared" si="7"/>
        <v>17862240</v>
      </c>
      <c r="U16" s="3">
        <f t="shared" si="8"/>
        <v>4275840</v>
      </c>
      <c r="V16" s="3">
        <f t="shared" si="9"/>
        <v>8931120</v>
      </c>
      <c r="W16" s="37">
        <f t="shared" si="10"/>
        <v>13206960</v>
      </c>
    </row>
    <row r="17" spans="1:24" x14ac:dyDescent="0.2">
      <c r="A17" s="4" t="s">
        <v>360</v>
      </c>
      <c r="B17" s="80" t="s">
        <v>834</v>
      </c>
      <c r="C17" s="5" t="s">
        <v>361</v>
      </c>
      <c r="D17" s="83">
        <v>95</v>
      </c>
      <c r="E17" s="16">
        <f t="shared" si="11"/>
        <v>7070470</v>
      </c>
      <c r="F17" s="83">
        <v>53</v>
      </c>
      <c r="G17" s="18">
        <f t="shared" si="0"/>
        <v>1666320</v>
      </c>
      <c r="H17" s="83">
        <v>37</v>
      </c>
      <c r="I17" s="16">
        <f t="shared" si="1"/>
        <v>2753762</v>
      </c>
      <c r="J17" s="83">
        <v>32</v>
      </c>
      <c r="K17" s="18">
        <f t="shared" si="2"/>
        <v>1006080</v>
      </c>
      <c r="L17" s="83"/>
      <c r="M17" s="16">
        <f t="shared" si="3"/>
        <v>0</v>
      </c>
      <c r="N17" s="83"/>
      <c r="O17" s="18">
        <f t="shared" si="4"/>
        <v>0</v>
      </c>
      <c r="P17" s="83">
        <v>4</v>
      </c>
      <c r="Q17" s="16">
        <f t="shared" si="5"/>
        <v>297704</v>
      </c>
      <c r="R17" s="83">
        <v>4</v>
      </c>
      <c r="S17" s="18">
        <f t="shared" si="6"/>
        <v>125760</v>
      </c>
      <c r="T17" s="6">
        <f t="shared" si="7"/>
        <v>10121936</v>
      </c>
      <c r="U17" s="3">
        <f t="shared" si="8"/>
        <v>2798160</v>
      </c>
      <c r="V17" s="3">
        <f t="shared" si="9"/>
        <v>5060968</v>
      </c>
      <c r="W17" s="37">
        <f t="shared" si="10"/>
        <v>7859128</v>
      </c>
    </row>
    <row r="18" spans="1:24" x14ac:dyDescent="0.2">
      <c r="A18" s="4" t="s">
        <v>362</v>
      </c>
      <c r="B18" s="80" t="s">
        <v>835</v>
      </c>
      <c r="C18" s="5" t="s">
        <v>363</v>
      </c>
      <c r="D18" s="83">
        <v>195</v>
      </c>
      <c r="E18" s="16">
        <f t="shared" si="11"/>
        <v>14513070</v>
      </c>
      <c r="F18" s="83">
        <v>110</v>
      </c>
      <c r="G18" s="18">
        <f t="shared" si="0"/>
        <v>3458400</v>
      </c>
      <c r="H18" s="83">
        <v>49</v>
      </c>
      <c r="I18" s="16">
        <f t="shared" si="1"/>
        <v>3646874</v>
      </c>
      <c r="J18" s="83">
        <v>39</v>
      </c>
      <c r="K18" s="18">
        <f t="shared" si="2"/>
        <v>1226160</v>
      </c>
      <c r="L18" s="83"/>
      <c r="M18" s="16">
        <f t="shared" si="3"/>
        <v>0</v>
      </c>
      <c r="N18" s="83"/>
      <c r="O18" s="18">
        <f t="shared" si="4"/>
        <v>0</v>
      </c>
      <c r="P18" s="83">
        <v>23</v>
      </c>
      <c r="Q18" s="16">
        <f t="shared" si="5"/>
        <v>1711798</v>
      </c>
      <c r="R18" s="83">
        <v>23</v>
      </c>
      <c r="S18" s="18">
        <f t="shared" si="6"/>
        <v>723120</v>
      </c>
      <c r="T18" s="6">
        <f t="shared" si="7"/>
        <v>19871742</v>
      </c>
      <c r="U18" s="3">
        <f t="shared" si="8"/>
        <v>5407680</v>
      </c>
      <c r="V18" s="3">
        <f t="shared" si="9"/>
        <v>9935871</v>
      </c>
      <c r="W18" s="37">
        <f t="shared" si="10"/>
        <v>15343551</v>
      </c>
    </row>
    <row r="19" spans="1:24" x14ac:dyDescent="0.2">
      <c r="A19" s="4" t="s">
        <v>364</v>
      </c>
      <c r="B19" s="80" t="s">
        <v>836</v>
      </c>
      <c r="C19" s="5" t="s">
        <v>366</v>
      </c>
      <c r="D19" s="83">
        <v>200</v>
      </c>
      <c r="E19" s="16">
        <f t="shared" si="11"/>
        <v>14885200</v>
      </c>
      <c r="F19" s="83">
        <v>100</v>
      </c>
      <c r="G19" s="18">
        <f t="shared" si="0"/>
        <v>3144000</v>
      </c>
      <c r="H19" s="83">
        <v>36</v>
      </c>
      <c r="I19" s="16">
        <f t="shared" si="1"/>
        <v>2679336</v>
      </c>
      <c r="J19" s="83">
        <v>21</v>
      </c>
      <c r="K19" s="18">
        <f t="shared" si="2"/>
        <v>660240</v>
      </c>
      <c r="L19" s="83"/>
      <c r="M19" s="16">
        <f t="shared" si="3"/>
        <v>0</v>
      </c>
      <c r="N19" s="83"/>
      <c r="O19" s="18">
        <f t="shared" si="4"/>
        <v>0</v>
      </c>
      <c r="P19" s="83">
        <v>37</v>
      </c>
      <c r="Q19" s="16">
        <f t="shared" si="5"/>
        <v>2753762</v>
      </c>
      <c r="R19" s="83">
        <v>30</v>
      </c>
      <c r="S19" s="18">
        <f t="shared" si="6"/>
        <v>943200</v>
      </c>
      <c r="T19" s="6">
        <f t="shared" si="7"/>
        <v>20318298</v>
      </c>
      <c r="U19" s="3">
        <f t="shared" si="8"/>
        <v>4747440</v>
      </c>
      <c r="V19" s="3">
        <f t="shared" si="9"/>
        <v>10159149</v>
      </c>
      <c r="W19" s="37">
        <f t="shared" si="10"/>
        <v>14906589</v>
      </c>
    </row>
    <row r="20" spans="1:24" x14ac:dyDescent="0.2">
      <c r="A20" s="4" t="s">
        <v>367</v>
      </c>
      <c r="B20" s="80" t="s">
        <v>837</v>
      </c>
      <c r="C20" s="5" t="s">
        <v>368</v>
      </c>
      <c r="D20" s="83">
        <v>224</v>
      </c>
      <c r="E20" s="16">
        <f t="shared" si="11"/>
        <v>16671424</v>
      </c>
      <c r="F20" s="83">
        <v>131</v>
      </c>
      <c r="G20" s="18">
        <f t="shared" si="0"/>
        <v>4118640</v>
      </c>
      <c r="H20" s="83">
        <v>93</v>
      </c>
      <c r="I20" s="16">
        <f t="shared" si="1"/>
        <v>6921618</v>
      </c>
      <c r="J20" s="83">
        <v>83</v>
      </c>
      <c r="K20" s="18">
        <f t="shared" si="2"/>
        <v>2609520</v>
      </c>
      <c r="L20" s="83"/>
      <c r="M20" s="16">
        <f t="shared" si="3"/>
        <v>0</v>
      </c>
      <c r="N20" s="83"/>
      <c r="O20" s="18">
        <f t="shared" si="4"/>
        <v>0</v>
      </c>
      <c r="P20" s="83"/>
      <c r="Q20" s="16">
        <f t="shared" si="5"/>
        <v>0</v>
      </c>
      <c r="R20" s="83"/>
      <c r="S20" s="18">
        <f t="shared" si="6"/>
        <v>0</v>
      </c>
      <c r="T20" s="6">
        <f t="shared" si="7"/>
        <v>23593042</v>
      </c>
      <c r="U20" s="3">
        <f t="shared" si="8"/>
        <v>6728160</v>
      </c>
      <c r="V20" s="3">
        <f t="shared" si="9"/>
        <v>11796521</v>
      </c>
      <c r="W20" s="37">
        <f t="shared" si="10"/>
        <v>18524681</v>
      </c>
    </row>
    <row r="21" spans="1:24" x14ac:dyDescent="0.2">
      <c r="A21" s="4" t="s">
        <v>369</v>
      </c>
      <c r="B21" s="80" t="s">
        <v>838</v>
      </c>
      <c r="C21" s="5" t="s">
        <v>371</v>
      </c>
      <c r="D21" s="83">
        <v>175</v>
      </c>
      <c r="E21" s="16">
        <f t="shared" si="11"/>
        <v>13024550</v>
      </c>
      <c r="F21" s="83">
        <v>105</v>
      </c>
      <c r="G21" s="18">
        <f t="shared" si="0"/>
        <v>3301200</v>
      </c>
      <c r="H21" s="83">
        <v>54</v>
      </c>
      <c r="I21" s="16">
        <f t="shared" si="1"/>
        <v>4019004</v>
      </c>
      <c r="J21" s="83">
        <v>21</v>
      </c>
      <c r="K21" s="18">
        <f t="shared" si="2"/>
        <v>660240</v>
      </c>
      <c r="L21" s="83"/>
      <c r="M21" s="16">
        <f t="shared" si="3"/>
        <v>0</v>
      </c>
      <c r="N21" s="83"/>
      <c r="O21" s="18">
        <f t="shared" si="4"/>
        <v>0</v>
      </c>
      <c r="P21" s="83">
        <v>24</v>
      </c>
      <c r="Q21" s="16">
        <f t="shared" si="5"/>
        <v>1786224</v>
      </c>
      <c r="R21" s="83">
        <v>16</v>
      </c>
      <c r="S21" s="18">
        <f t="shared" si="6"/>
        <v>503040</v>
      </c>
      <c r="T21" s="6">
        <f t="shared" si="7"/>
        <v>18829778</v>
      </c>
      <c r="U21" s="3">
        <f t="shared" si="8"/>
        <v>4464480</v>
      </c>
      <c r="V21" s="3">
        <f t="shared" si="9"/>
        <v>9414889</v>
      </c>
      <c r="W21" s="37">
        <f t="shared" si="10"/>
        <v>13879369</v>
      </c>
    </row>
    <row r="22" spans="1:24" x14ac:dyDescent="0.2">
      <c r="A22" s="4" t="s">
        <v>372</v>
      </c>
      <c r="B22" s="80" t="s">
        <v>839</v>
      </c>
      <c r="C22" s="5" t="s">
        <v>373</v>
      </c>
      <c r="D22" s="83">
        <v>135</v>
      </c>
      <c r="E22" s="16">
        <f t="shared" si="11"/>
        <v>10047510</v>
      </c>
      <c r="F22" s="83">
        <v>73</v>
      </c>
      <c r="G22" s="18">
        <f t="shared" si="0"/>
        <v>2295120</v>
      </c>
      <c r="H22" s="83">
        <v>33</v>
      </c>
      <c r="I22" s="16">
        <f t="shared" si="1"/>
        <v>2456058</v>
      </c>
      <c r="J22" s="83">
        <v>23</v>
      </c>
      <c r="K22" s="18">
        <f t="shared" si="2"/>
        <v>723120</v>
      </c>
      <c r="L22" s="83">
        <v>9</v>
      </c>
      <c r="M22" s="16">
        <f t="shared" si="3"/>
        <v>669834</v>
      </c>
      <c r="N22" s="83">
        <v>5</v>
      </c>
      <c r="O22" s="18">
        <f t="shared" si="4"/>
        <v>157200</v>
      </c>
      <c r="P22" s="83">
        <v>38</v>
      </c>
      <c r="Q22" s="16">
        <f t="shared" si="5"/>
        <v>2828188</v>
      </c>
      <c r="R22" s="83">
        <v>35</v>
      </c>
      <c r="S22" s="18">
        <f t="shared" si="6"/>
        <v>1100400</v>
      </c>
      <c r="T22" s="6">
        <f t="shared" si="7"/>
        <v>16001590</v>
      </c>
      <c r="U22" s="3">
        <f t="shared" si="8"/>
        <v>4275840</v>
      </c>
      <c r="V22" s="3">
        <f t="shared" si="9"/>
        <v>8000795</v>
      </c>
      <c r="W22" s="37">
        <f t="shared" si="10"/>
        <v>12276635</v>
      </c>
    </row>
    <row r="23" spans="1:24" x14ac:dyDescent="0.2">
      <c r="A23" s="4" t="s">
        <v>374</v>
      </c>
      <c r="B23" s="80" t="s">
        <v>840</v>
      </c>
      <c r="C23" s="5" t="s">
        <v>376</v>
      </c>
      <c r="D23" s="83">
        <v>160</v>
      </c>
      <c r="E23" s="16">
        <f t="shared" si="11"/>
        <v>11908160</v>
      </c>
      <c r="F23" s="83">
        <v>109</v>
      </c>
      <c r="G23" s="18">
        <f t="shared" si="0"/>
        <v>3426960</v>
      </c>
      <c r="H23" s="83">
        <v>45</v>
      </c>
      <c r="I23" s="16">
        <f t="shared" si="1"/>
        <v>3349170</v>
      </c>
      <c r="J23" s="83">
        <v>36</v>
      </c>
      <c r="K23" s="18">
        <f t="shared" si="2"/>
        <v>1131840</v>
      </c>
      <c r="L23" s="83"/>
      <c r="M23" s="16">
        <f t="shared" si="3"/>
        <v>0</v>
      </c>
      <c r="N23" s="83"/>
      <c r="O23" s="18">
        <f t="shared" si="4"/>
        <v>0</v>
      </c>
      <c r="P23" s="83">
        <v>2</v>
      </c>
      <c r="Q23" s="16">
        <f t="shared" si="5"/>
        <v>148852</v>
      </c>
      <c r="R23" s="83">
        <v>1</v>
      </c>
      <c r="S23" s="18">
        <f t="shared" si="6"/>
        <v>31440</v>
      </c>
      <c r="T23" s="6">
        <f t="shared" si="7"/>
        <v>15406182</v>
      </c>
      <c r="U23" s="3">
        <f t="shared" si="8"/>
        <v>4590240</v>
      </c>
      <c r="V23" s="3">
        <f t="shared" si="9"/>
        <v>7703091</v>
      </c>
      <c r="W23" s="37">
        <f t="shared" si="10"/>
        <v>12293331</v>
      </c>
    </row>
    <row r="24" spans="1:24" x14ac:dyDescent="0.2">
      <c r="A24" s="4" t="s">
        <v>377</v>
      </c>
      <c r="B24" s="80" t="s">
        <v>841</v>
      </c>
      <c r="C24" s="5" t="s">
        <v>379</v>
      </c>
      <c r="D24" s="83">
        <v>295</v>
      </c>
      <c r="E24" s="16">
        <f t="shared" si="11"/>
        <v>21955670</v>
      </c>
      <c r="F24" s="83">
        <v>162</v>
      </c>
      <c r="G24" s="18">
        <f t="shared" si="0"/>
        <v>5093280</v>
      </c>
      <c r="H24" s="83">
        <v>34</v>
      </c>
      <c r="I24" s="16">
        <f t="shared" si="1"/>
        <v>2530484</v>
      </c>
      <c r="J24" s="83">
        <v>16</v>
      </c>
      <c r="K24" s="18">
        <f t="shared" si="2"/>
        <v>503040</v>
      </c>
      <c r="L24" s="83"/>
      <c r="M24" s="16">
        <f t="shared" si="3"/>
        <v>0</v>
      </c>
      <c r="N24" s="83"/>
      <c r="O24" s="18">
        <f t="shared" si="4"/>
        <v>0</v>
      </c>
      <c r="P24" s="83"/>
      <c r="Q24" s="16">
        <f t="shared" si="5"/>
        <v>0</v>
      </c>
      <c r="R24" s="83"/>
      <c r="S24" s="18">
        <f t="shared" si="6"/>
        <v>0</v>
      </c>
      <c r="T24" s="6">
        <f t="shared" si="7"/>
        <v>24486154</v>
      </c>
      <c r="U24" s="3">
        <f t="shared" si="8"/>
        <v>5596320</v>
      </c>
      <c r="V24" s="3">
        <f t="shared" si="9"/>
        <v>12243077</v>
      </c>
      <c r="W24" s="37">
        <f t="shared" si="10"/>
        <v>17839397</v>
      </c>
    </row>
    <row r="25" spans="1:24" x14ac:dyDescent="0.2">
      <c r="A25" s="4" t="s">
        <v>380</v>
      </c>
      <c r="B25" s="80" t="s">
        <v>842</v>
      </c>
      <c r="C25" s="5" t="s">
        <v>381</v>
      </c>
      <c r="D25" s="83">
        <v>92</v>
      </c>
      <c r="E25" s="16">
        <f t="shared" si="11"/>
        <v>6847192</v>
      </c>
      <c r="F25" s="83">
        <v>45</v>
      </c>
      <c r="G25" s="18">
        <f t="shared" si="0"/>
        <v>1414800</v>
      </c>
      <c r="H25" s="83">
        <v>27</v>
      </c>
      <c r="I25" s="16">
        <f t="shared" si="1"/>
        <v>2009502</v>
      </c>
      <c r="J25" s="83">
        <v>21</v>
      </c>
      <c r="K25" s="18">
        <f t="shared" si="2"/>
        <v>660240</v>
      </c>
      <c r="L25" s="83">
        <v>1</v>
      </c>
      <c r="M25" s="16">
        <f t="shared" si="3"/>
        <v>74426</v>
      </c>
      <c r="N25" s="83">
        <v>1</v>
      </c>
      <c r="O25" s="18">
        <f t="shared" si="4"/>
        <v>31440</v>
      </c>
      <c r="P25" s="83">
        <v>1</v>
      </c>
      <c r="Q25" s="16">
        <f t="shared" si="5"/>
        <v>74426</v>
      </c>
      <c r="R25" s="83">
        <v>0</v>
      </c>
      <c r="S25" s="18">
        <f t="shared" si="6"/>
        <v>0</v>
      </c>
      <c r="T25" s="6">
        <f t="shared" si="7"/>
        <v>9005546</v>
      </c>
      <c r="U25" s="3">
        <f t="shared" si="8"/>
        <v>2106480</v>
      </c>
      <c r="V25" s="3">
        <f t="shared" si="9"/>
        <v>4502773</v>
      </c>
      <c r="W25" s="37">
        <f t="shared" si="10"/>
        <v>6609253</v>
      </c>
    </row>
    <row r="26" spans="1:24" x14ac:dyDescent="0.2">
      <c r="A26" s="4" t="s">
        <v>382</v>
      </c>
      <c r="B26" s="80" t="s">
        <v>843</v>
      </c>
      <c r="C26" s="5" t="s">
        <v>384</v>
      </c>
      <c r="D26" s="83">
        <v>309</v>
      </c>
      <c r="E26" s="16">
        <f t="shared" si="11"/>
        <v>22997634</v>
      </c>
      <c r="F26" s="83">
        <v>144</v>
      </c>
      <c r="G26" s="18">
        <f t="shared" si="0"/>
        <v>4527360</v>
      </c>
      <c r="H26" s="83">
        <v>18</v>
      </c>
      <c r="I26" s="16">
        <f t="shared" si="1"/>
        <v>1339668</v>
      </c>
      <c r="J26" s="83">
        <v>12</v>
      </c>
      <c r="K26" s="18">
        <f t="shared" si="2"/>
        <v>377280</v>
      </c>
      <c r="L26" s="83"/>
      <c r="M26" s="16">
        <f t="shared" si="3"/>
        <v>0</v>
      </c>
      <c r="N26" s="83"/>
      <c r="O26" s="18">
        <f t="shared" si="4"/>
        <v>0</v>
      </c>
      <c r="P26" s="83"/>
      <c r="Q26" s="16">
        <f t="shared" si="5"/>
        <v>0</v>
      </c>
      <c r="R26" s="83"/>
      <c r="S26" s="18">
        <f t="shared" si="6"/>
        <v>0</v>
      </c>
      <c r="T26" s="6">
        <f t="shared" si="7"/>
        <v>24337302</v>
      </c>
      <c r="U26" s="3">
        <f t="shared" si="8"/>
        <v>4904640</v>
      </c>
      <c r="V26" s="3">
        <f t="shared" si="9"/>
        <v>12168651</v>
      </c>
      <c r="W26" s="37">
        <f t="shared" si="10"/>
        <v>17073291</v>
      </c>
    </row>
    <row r="27" spans="1:24" ht="13.5" thickBot="1" x14ac:dyDescent="0.25">
      <c r="A27" s="4" t="s">
        <v>385</v>
      </c>
      <c r="B27" s="80" t="s">
        <v>844</v>
      </c>
      <c r="C27" s="5" t="s">
        <v>387</v>
      </c>
      <c r="D27" s="83">
        <v>113</v>
      </c>
      <c r="E27" s="16">
        <f t="shared" si="11"/>
        <v>8410138</v>
      </c>
      <c r="F27" s="83">
        <v>58</v>
      </c>
      <c r="G27" s="18">
        <f>F27*$F$31</f>
        <v>1823520</v>
      </c>
      <c r="H27" s="83">
        <v>105</v>
      </c>
      <c r="I27" s="16">
        <f t="shared" si="1"/>
        <v>7814730</v>
      </c>
      <c r="J27" s="83">
        <v>64</v>
      </c>
      <c r="K27" s="18">
        <f t="shared" si="2"/>
        <v>2012160</v>
      </c>
      <c r="L27" s="83"/>
      <c r="M27" s="16">
        <f t="shared" si="3"/>
        <v>0</v>
      </c>
      <c r="N27" s="83"/>
      <c r="O27" s="18">
        <f t="shared" si="4"/>
        <v>0</v>
      </c>
      <c r="P27" s="83">
        <v>78</v>
      </c>
      <c r="Q27" s="16">
        <f t="shared" si="5"/>
        <v>5805228</v>
      </c>
      <c r="R27" s="83">
        <v>59</v>
      </c>
      <c r="S27" s="18">
        <f t="shared" si="6"/>
        <v>1854960</v>
      </c>
      <c r="T27" s="6">
        <f t="shared" si="7"/>
        <v>22030096</v>
      </c>
      <c r="U27" s="3">
        <f t="shared" si="8"/>
        <v>5690640</v>
      </c>
      <c r="V27" s="3">
        <f t="shared" si="9"/>
        <v>11015048</v>
      </c>
      <c r="W27" s="37">
        <f t="shared" si="10"/>
        <v>16705688</v>
      </c>
    </row>
    <row r="28" spans="1:24" ht="15.75" thickBot="1" x14ac:dyDescent="0.3">
      <c r="A28" s="85" t="s">
        <v>793</v>
      </c>
      <c r="B28" s="86"/>
      <c r="C28" s="133"/>
      <c r="D28" s="41">
        <f t="shared" ref="D28:W28" si="12">SUM(D7:D27)</f>
        <v>4042</v>
      </c>
      <c r="E28" s="41">
        <f t="shared" si="12"/>
        <v>300829892</v>
      </c>
      <c r="F28" s="41">
        <f t="shared" si="12"/>
        <v>2116</v>
      </c>
      <c r="G28" s="41">
        <f t="shared" si="12"/>
        <v>66527040</v>
      </c>
      <c r="H28" s="41">
        <f t="shared" si="12"/>
        <v>1404</v>
      </c>
      <c r="I28" s="41">
        <f t="shared" si="12"/>
        <v>104494104</v>
      </c>
      <c r="J28" s="41">
        <f t="shared" si="12"/>
        <v>912</v>
      </c>
      <c r="K28" s="41">
        <f t="shared" si="12"/>
        <v>28673280</v>
      </c>
      <c r="L28" s="41">
        <f t="shared" si="12"/>
        <v>29</v>
      </c>
      <c r="M28" s="41">
        <f t="shared" si="12"/>
        <v>2158354</v>
      </c>
      <c r="N28" s="41">
        <f t="shared" si="12"/>
        <v>20</v>
      </c>
      <c r="O28" s="41">
        <f t="shared" si="12"/>
        <v>628800</v>
      </c>
      <c r="P28" s="41">
        <f t="shared" si="12"/>
        <v>580</v>
      </c>
      <c r="Q28" s="41">
        <f t="shared" si="12"/>
        <v>43167080</v>
      </c>
      <c r="R28" s="41">
        <f t="shared" si="12"/>
        <v>451</v>
      </c>
      <c r="S28" s="41">
        <f t="shared" si="12"/>
        <v>14179440</v>
      </c>
      <c r="T28" s="34">
        <f t="shared" si="12"/>
        <v>450649430</v>
      </c>
      <c r="U28" s="34">
        <f t="shared" si="12"/>
        <v>110008560</v>
      </c>
      <c r="V28" s="34">
        <f t="shared" si="12"/>
        <v>225324715</v>
      </c>
      <c r="W28" s="38">
        <f t="shared" si="12"/>
        <v>335333275</v>
      </c>
      <c r="X28" s="42">
        <f>(U28+V28)</f>
        <v>335333275</v>
      </c>
    </row>
    <row r="31" spans="1:24" x14ac:dyDescent="0.2">
      <c r="E31" s="43" t="s">
        <v>862</v>
      </c>
      <c r="F31" s="43">
        <v>31440</v>
      </c>
    </row>
    <row r="32" spans="1:24" x14ac:dyDescent="0.2">
      <c r="E32" s="43" t="s">
        <v>863</v>
      </c>
      <c r="F32" s="43">
        <v>74426</v>
      </c>
    </row>
  </sheetData>
  <mergeCells count="15">
    <mergeCell ref="A28:C28"/>
    <mergeCell ref="A1:W1"/>
    <mergeCell ref="A2:W2"/>
    <mergeCell ref="A3:W3"/>
    <mergeCell ref="D5:G5"/>
    <mergeCell ref="H5:K5"/>
    <mergeCell ref="L5:O5"/>
    <mergeCell ref="P5:S5"/>
    <mergeCell ref="T5:T6"/>
    <mergeCell ref="U5:U6"/>
    <mergeCell ref="V5:V6"/>
    <mergeCell ref="A5:A6"/>
    <mergeCell ref="B5:B6"/>
    <mergeCell ref="C5:C6"/>
    <mergeCell ref="W5:W6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0" r:id="rId1"/>
  <headerFooter>
    <oddHeader>&amp;LDivisión de Municipalidades
Departamento de Finanzas Municipales
Unidad de Análisis Financiero</oddHeader>
    <oddFooter>&amp;L&amp;D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D1" zoomScale="90" zoomScaleNormal="90" workbookViewId="0">
      <selection activeCell="N38" sqref="N38"/>
    </sheetView>
  </sheetViews>
  <sheetFormatPr baseColWidth="10" defaultRowHeight="12.75" x14ac:dyDescent="0.2"/>
  <cols>
    <col min="2" max="2" width="14.28515625" customWidth="1"/>
    <col min="3" max="3" width="16.5703125" customWidth="1"/>
    <col min="4" max="4" width="14.85546875" customWidth="1"/>
    <col min="5" max="5" width="14.5703125" customWidth="1"/>
    <col min="6" max="6" width="14.28515625" customWidth="1"/>
    <col min="7" max="7" width="14.85546875" customWidth="1"/>
    <col min="8" max="8" width="15.42578125" customWidth="1"/>
    <col min="9" max="9" width="14.5703125" customWidth="1"/>
    <col min="10" max="10" width="14.28515625" customWidth="1"/>
    <col min="11" max="11" width="14.85546875" customWidth="1"/>
    <col min="12" max="12" width="14.7109375" customWidth="1"/>
    <col min="13" max="13" width="14.5703125" customWidth="1"/>
    <col min="14" max="14" width="14.28515625" customWidth="1"/>
    <col min="15" max="15" width="14.85546875" customWidth="1"/>
    <col min="16" max="16" width="15.28515625" customWidth="1"/>
    <col min="17" max="17" width="14.5703125" customWidth="1"/>
    <col min="18" max="18" width="15.28515625" customWidth="1"/>
    <col min="19" max="19" width="14.85546875" customWidth="1"/>
    <col min="20" max="20" width="14.7109375" customWidth="1"/>
    <col min="21" max="21" width="15.42578125" customWidth="1"/>
    <col min="22" max="22" width="16.85546875" customWidth="1"/>
  </cols>
  <sheetData>
    <row r="1" spans="1:22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2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s="31" customFormat="1" ht="18" x14ac:dyDescent="0.25">
      <c r="A3" s="98" t="s">
        <v>808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13.5" thickBot="1" x14ac:dyDescent="0.25"/>
    <row r="5" spans="1:22" ht="13.5" thickBot="1" x14ac:dyDescent="0.25">
      <c r="A5" s="143" t="s">
        <v>794</v>
      </c>
      <c r="B5" s="124" t="s">
        <v>9</v>
      </c>
      <c r="C5" s="125"/>
      <c r="D5" s="125"/>
      <c r="E5" s="126"/>
      <c r="F5" s="124" t="s">
        <v>10</v>
      </c>
      <c r="G5" s="125"/>
      <c r="H5" s="125"/>
      <c r="I5" s="126"/>
      <c r="J5" s="124" t="s">
        <v>11</v>
      </c>
      <c r="K5" s="125"/>
      <c r="L5" s="125"/>
      <c r="M5" s="126"/>
      <c r="N5" s="124" t="s">
        <v>12</v>
      </c>
      <c r="O5" s="125"/>
      <c r="P5" s="125"/>
      <c r="Q5" s="126"/>
      <c r="R5" s="134" t="s">
        <v>791</v>
      </c>
      <c r="S5" s="136" t="s">
        <v>790</v>
      </c>
      <c r="T5" s="136" t="s">
        <v>792</v>
      </c>
      <c r="U5" s="122" t="s">
        <v>813</v>
      </c>
    </row>
    <row r="6" spans="1:22" ht="33.75" customHeight="1" thickBot="1" x14ac:dyDescent="0.25">
      <c r="A6" s="144"/>
      <c r="B6" s="23" t="s">
        <v>812</v>
      </c>
      <c r="C6" s="24" t="s">
        <v>785</v>
      </c>
      <c r="D6" s="24" t="s">
        <v>784</v>
      </c>
      <c r="E6" s="25" t="s">
        <v>786</v>
      </c>
      <c r="F6" s="23" t="s">
        <v>812</v>
      </c>
      <c r="G6" s="24" t="s">
        <v>785</v>
      </c>
      <c r="H6" s="24" t="s">
        <v>784</v>
      </c>
      <c r="I6" s="25" t="s">
        <v>786</v>
      </c>
      <c r="J6" s="23" t="s">
        <v>812</v>
      </c>
      <c r="K6" s="24" t="s">
        <v>785</v>
      </c>
      <c r="L6" s="24" t="s">
        <v>784</v>
      </c>
      <c r="M6" s="25" t="s">
        <v>786</v>
      </c>
      <c r="N6" s="23" t="s">
        <v>812</v>
      </c>
      <c r="O6" s="24" t="s">
        <v>785</v>
      </c>
      <c r="P6" s="24" t="s">
        <v>784</v>
      </c>
      <c r="Q6" s="25" t="s">
        <v>786</v>
      </c>
      <c r="R6" s="135"/>
      <c r="S6" s="137"/>
      <c r="T6" s="137"/>
      <c r="U6" s="142"/>
    </row>
    <row r="7" spans="1:22" x14ac:dyDescent="0.2">
      <c r="A7" s="26" t="s">
        <v>795</v>
      </c>
      <c r="B7" s="14">
        <f>'Region I'!D14</f>
        <v>1511</v>
      </c>
      <c r="C7" s="14">
        <f>'Region I'!E14</f>
        <v>112457686</v>
      </c>
      <c r="D7" s="14">
        <f>'Region I'!F14</f>
        <v>968</v>
      </c>
      <c r="E7" s="14">
        <f>'Region I'!G14</f>
        <v>30433920</v>
      </c>
      <c r="F7" s="14">
        <f>'Region I'!H14</f>
        <v>687</v>
      </c>
      <c r="G7" s="14">
        <f>'Region I'!I14</f>
        <v>51130662</v>
      </c>
      <c r="H7" s="14">
        <f>'Region I'!J14</f>
        <v>418</v>
      </c>
      <c r="I7" s="14">
        <f>'Region I'!K14</f>
        <v>13141920</v>
      </c>
      <c r="J7" s="14">
        <f>'Region I'!L14</f>
        <v>9</v>
      </c>
      <c r="K7" s="14">
        <f>'Region I'!M14</f>
        <v>669834</v>
      </c>
      <c r="L7" s="14">
        <f>'Region I'!N14</f>
        <v>8</v>
      </c>
      <c r="M7" s="14">
        <f>'Region I'!O14</f>
        <v>251520</v>
      </c>
      <c r="N7" s="14">
        <f>'Region I'!P14</f>
        <v>24</v>
      </c>
      <c r="O7" s="14">
        <f>'Region I'!Q14</f>
        <v>1786224</v>
      </c>
      <c r="P7" s="14">
        <f>'Region I'!R14</f>
        <v>24</v>
      </c>
      <c r="Q7" s="14">
        <f>'Region I'!S14</f>
        <v>754560</v>
      </c>
      <c r="R7" s="33">
        <f>'Region I'!T14</f>
        <v>166044406</v>
      </c>
      <c r="S7" s="33">
        <f>'Region I'!U14</f>
        <v>44581920</v>
      </c>
      <c r="T7" s="33">
        <f>'Region I'!V14</f>
        <v>83022203</v>
      </c>
      <c r="U7" s="33">
        <f>'Region I'!W14</f>
        <v>127604123</v>
      </c>
    </row>
    <row r="8" spans="1:22" x14ac:dyDescent="0.2">
      <c r="A8" s="27" t="s">
        <v>796</v>
      </c>
      <c r="B8" s="14">
        <f>'Region II'!D16</f>
        <v>4050</v>
      </c>
      <c r="C8" s="14">
        <f>'Region II'!E16</f>
        <v>301425300</v>
      </c>
      <c r="D8" s="14">
        <f>'Region II'!F16</f>
        <v>2307</v>
      </c>
      <c r="E8" s="14">
        <f>'Region II'!G16</f>
        <v>72532080</v>
      </c>
      <c r="F8" s="14">
        <f>'Region II'!H16</f>
        <v>690</v>
      </c>
      <c r="G8" s="14">
        <f>'Region II'!I16</f>
        <v>51353940</v>
      </c>
      <c r="H8" s="14">
        <f>'Region II'!J16</f>
        <v>289</v>
      </c>
      <c r="I8" s="14">
        <f>'Region II'!K16</f>
        <v>9086160</v>
      </c>
      <c r="J8" s="14">
        <f>'Region II'!L16</f>
        <v>8</v>
      </c>
      <c r="K8" s="14">
        <f>'Region II'!M16</f>
        <v>595408</v>
      </c>
      <c r="L8" s="14">
        <f>'Region II'!N16</f>
        <v>4</v>
      </c>
      <c r="M8" s="14">
        <f>'Region II'!O16</f>
        <v>125760</v>
      </c>
      <c r="N8" s="14">
        <f>'Region II'!P16</f>
        <v>320</v>
      </c>
      <c r="O8" s="14">
        <f>'Region II'!Q16</f>
        <v>23816320</v>
      </c>
      <c r="P8" s="14">
        <f>'Region II'!R16</f>
        <v>203</v>
      </c>
      <c r="Q8" s="14">
        <f>'Region II'!S16</f>
        <v>6382320</v>
      </c>
      <c r="R8" s="6">
        <f>'Region II'!T16</f>
        <v>377190968</v>
      </c>
      <c r="S8" s="6">
        <f>'Region II'!U16</f>
        <v>88126320</v>
      </c>
      <c r="T8" s="6">
        <f>'Region II'!V16</f>
        <v>188595484</v>
      </c>
      <c r="U8" s="3">
        <f>'Region II'!W16</f>
        <v>276721804</v>
      </c>
    </row>
    <row r="9" spans="1:22" x14ac:dyDescent="0.2">
      <c r="A9" s="27" t="s">
        <v>797</v>
      </c>
      <c r="B9" s="14">
        <f>'Region III'!D16</f>
        <v>7</v>
      </c>
      <c r="C9" s="14">
        <f>'Region II'!E16</f>
        <v>301425300</v>
      </c>
      <c r="D9" s="14">
        <f>'Region III'!F16</f>
        <v>2</v>
      </c>
      <c r="E9" s="14">
        <f>'Region II'!G16</f>
        <v>72532080</v>
      </c>
      <c r="F9" s="14">
        <f>'Region III'!H16</f>
        <v>721</v>
      </c>
      <c r="G9" s="14">
        <f>'Region II'!I16</f>
        <v>51353940</v>
      </c>
      <c r="H9" s="14">
        <f>'Region III'!J16</f>
        <v>408</v>
      </c>
      <c r="I9" s="14">
        <f>'Region II'!K16</f>
        <v>9086160</v>
      </c>
      <c r="J9" s="14">
        <f>'Region III'!L16</f>
        <v>12</v>
      </c>
      <c r="K9" s="14">
        <f>'Region II'!M16</f>
        <v>595408</v>
      </c>
      <c r="L9" s="14">
        <f>'Region III'!N16</f>
        <v>12</v>
      </c>
      <c r="M9" s="14">
        <f>'Region II'!O16</f>
        <v>125760</v>
      </c>
      <c r="N9" s="14">
        <f>'Region III'!P16</f>
        <v>0</v>
      </c>
      <c r="O9" s="14">
        <f>'Region II'!Q16</f>
        <v>23816320</v>
      </c>
      <c r="P9" s="14">
        <f>'Region III'!R16</f>
        <v>0</v>
      </c>
      <c r="Q9" s="14">
        <f>'Region II'!S16</f>
        <v>6382320</v>
      </c>
      <c r="R9" s="6">
        <f>'Region III'!T16</f>
        <v>55075240</v>
      </c>
      <c r="S9" s="6">
        <f>'Region III'!U16</f>
        <v>13267680</v>
      </c>
      <c r="T9" s="6">
        <f>'Region III'!V16</f>
        <v>27537620</v>
      </c>
      <c r="U9" s="3">
        <f>'Region III'!W16</f>
        <v>40805300</v>
      </c>
    </row>
    <row r="10" spans="1:22" x14ac:dyDescent="0.2">
      <c r="A10" s="27" t="s">
        <v>798</v>
      </c>
      <c r="B10" s="14">
        <f>'Region IV'!D22</f>
        <v>4965</v>
      </c>
      <c r="C10" s="14">
        <f>'Region IV'!E22</f>
        <v>369525090</v>
      </c>
      <c r="D10" s="14">
        <f>'Region IV'!F22</f>
        <v>2570</v>
      </c>
      <c r="E10" s="14">
        <f>'Region IV'!G22</f>
        <v>80800800</v>
      </c>
      <c r="F10" s="44">
        <f>'Region IV'!H22</f>
        <v>2085</v>
      </c>
      <c r="G10" s="44">
        <f>'Region IV'!I22</f>
        <v>155178210</v>
      </c>
      <c r="H10" s="44">
        <f>'Region IV'!J22</f>
        <v>1323</v>
      </c>
      <c r="I10" s="44">
        <f>'Region IV'!K22</f>
        <v>41595120</v>
      </c>
      <c r="J10" s="14">
        <f>'Region IV'!L22</f>
        <v>23</v>
      </c>
      <c r="K10" s="14">
        <f>'Region IV'!M22</f>
        <v>1711798</v>
      </c>
      <c r="L10" s="14">
        <f>'Region IV'!N22</f>
        <v>17</v>
      </c>
      <c r="M10" s="14">
        <f>'Region IV'!O22</f>
        <v>534480</v>
      </c>
      <c r="N10" s="14">
        <f>'Region IV'!P22</f>
        <v>759</v>
      </c>
      <c r="O10" s="14">
        <f>'Region IV'!Q22</f>
        <v>56489334</v>
      </c>
      <c r="P10" s="14">
        <f>'Region IV'!R22</f>
        <v>604</v>
      </c>
      <c r="Q10" s="14">
        <f>'Region IV'!S22</f>
        <v>18989760</v>
      </c>
      <c r="R10" s="6">
        <f>'Region IV'!T22</f>
        <v>582904432</v>
      </c>
      <c r="S10" s="6">
        <f>'Region IV'!U22</f>
        <v>141920160</v>
      </c>
      <c r="T10" s="6">
        <f>'Region IV'!V22</f>
        <v>291452216</v>
      </c>
      <c r="U10" s="3">
        <f>'Region IV'!W22</f>
        <v>433372376</v>
      </c>
    </row>
    <row r="11" spans="1:22" x14ac:dyDescent="0.2">
      <c r="A11" s="27" t="s">
        <v>799</v>
      </c>
      <c r="B11" s="14">
        <f>'Region V'!D45</f>
        <v>7813</v>
      </c>
      <c r="C11" s="14">
        <f>'Region V'!E45</f>
        <v>581490338</v>
      </c>
      <c r="D11" s="14">
        <f>'Region V'!F45</f>
        <v>4091</v>
      </c>
      <c r="E11" s="14">
        <f>'Region V'!G45</f>
        <v>128621040</v>
      </c>
      <c r="F11" s="44">
        <f>'Region V'!H45</f>
        <v>3563</v>
      </c>
      <c r="G11" s="44">
        <f>'Region V'!I45</f>
        <v>265179838</v>
      </c>
      <c r="H11" s="44">
        <f>'Region V'!J45</f>
        <v>2078</v>
      </c>
      <c r="I11" s="44">
        <f>'Region V'!K45</f>
        <v>65332320</v>
      </c>
      <c r="J11" s="14">
        <f>'Region V'!L45</f>
        <v>75</v>
      </c>
      <c r="K11" s="14">
        <f>'Region V'!M45</f>
        <v>5581950</v>
      </c>
      <c r="L11" s="14">
        <f>'Region V'!N45</f>
        <v>58</v>
      </c>
      <c r="M11" s="14">
        <f>'Region V'!O45</f>
        <v>1823520</v>
      </c>
      <c r="N11" s="14">
        <f>'Region V'!P45</f>
        <v>1396</v>
      </c>
      <c r="O11" s="14">
        <f>'Region V'!Q45</f>
        <v>103898696</v>
      </c>
      <c r="P11" s="14">
        <f>'Region V'!R45</f>
        <v>1139</v>
      </c>
      <c r="Q11" s="14">
        <f>'Region V'!S45</f>
        <v>35810160</v>
      </c>
      <c r="R11" s="6">
        <f>'Region V'!T45</f>
        <v>956150822</v>
      </c>
      <c r="S11" s="6">
        <f>'Region V'!U45</f>
        <v>231587040</v>
      </c>
      <c r="T11" s="6">
        <f>'Region V'!V45</f>
        <v>478075411</v>
      </c>
      <c r="U11" s="3">
        <f>'Region V'!W45</f>
        <v>709662451</v>
      </c>
    </row>
    <row r="12" spans="1:22" x14ac:dyDescent="0.2">
      <c r="A12" s="27" t="s">
        <v>800</v>
      </c>
      <c r="B12" s="14">
        <f>'Region VI'!D40</f>
        <v>4938</v>
      </c>
      <c r="C12" s="14">
        <f>'Region VI'!E40</f>
        <v>367515588</v>
      </c>
      <c r="D12" s="14">
        <f>'Region VI'!F40</f>
        <v>2701</v>
      </c>
      <c r="E12" s="14">
        <f>'Region VI'!G40</f>
        <v>84919440</v>
      </c>
      <c r="F12" s="44">
        <f>'Region VI'!H40</f>
        <v>1838</v>
      </c>
      <c r="G12" s="44">
        <f>'Region VI'!I40</f>
        <v>136794988</v>
      </c>
      <c r="H12" s="44">
        <f>'Region VI'!J40</f>
        <v>1249</v>
      </c>
      <c r="I12" s="44">
        <f>'Region VI'!K40</f>
        <v>39268560</v>
      </c>
      <c r="J12" s="14">
        <f>'Region VI'!L40</f>
        <v>7</v>
      </c>
      <c r="K12" s="14">
        <f>'Region VI'!M40</f>
        <v>520982</v>
      </c>
      <c r="L12" s="14">
        <f>'Region VI'!N40</f>
        <v>6</v>
      </c>
      <c r="M12" s="14">
        <f>'Region VI'!O40</f>
        <v>188640</v>
      </c>
      <c r="N12" s="14">
        <f>'Region VI'!P40</f>
        <v>620</v>
      </c>
      <c r="O12" s="14">
        <f>'Region VI'!Q40</f>
        <v>46144120</v>
      </c>
      <c r="P12" s="14">
        <f>'Region VI'!R40</f>
        <v>491</v>
      </c>
      <c r="Q12" s="14">
        <f>'Region VI'!S40</f>
        <v>15437040</v>
      </c>
      <c r="R12" s="6">
        <f>'Region VI'!T40</f>
        <v>550975678</v>
      </c>
      <c r="S12" s="6">
        <f>'Region VI'!U40</f>
        <v>139813680</v>
      </c>
      <c r="T12" s="6">
        <f>'Region VI'!V40</f>
        <v>275487839</v>
      </c>
      <c r="U12" s="3">
        <f>'Region VI'!W40</f>
        <v>415301519</v>
      </c>
    </row>
    <row r="13" spans="1:22" x14ac:dyDescent="0.2">
      <c r="A13" s="27" t="s">
        <v>801</v>
      </c>
      <c r="B13" s="14">
        <f>'Region VII'!D37</f>
        <v>10012</v>
      </c>
      <c r="C13" s="14">
        <f>'Region VII'!E37</f>
        <v>745153112</v>
      </c>
      <c r="D13" s="14">
        <f>'Region VII'!F37</f>
        <v>6425</v>
      </c>
      <c r="E13" s="14">
        <f>'Region VII'!G37</f>
        <v>202002000</v>
      </c>
      <c r="F13" s="44">
        <f>'Region VII'!H37</f>
        <v>3785</v>
      </c>
      <c r="G13" s="44">
        <f>'Region VII'!I37</f>
        <v>281702410</v>
      </c>
      <c r="H13" s="44">
        <f>'Region VII'!J37</f>
        <v>2370</v>
      </c>
      <c r="I13" s="44">
        <f>'Region VII'!K37</f>
        <v>74512800</v>
      </c>
      <c r="J13" s="14">
        <f>'Region VII'!L37</f>
        <v>33</v>
      </c>
      <c r="K13" s="14">
        <f>'Region VII'!M37</f>
        <v>2456058</v>
      </c>
      <c r="L13" s="14">
        <f>'Region VII'!N37</f>
        <v>33</v>
      </c>
      <c r="M13" s="14">
        <f>'Region VII'!O37</f>
        <v>1037520</v>
      </c>
      <c r="N13" s="14">
        <f>'Region VII'!P37</f>
        <v>1064</v>
      </c>
      <c r="O13" s="14">
        <f>'Region VII'!Q37</f>
        <v>79189264</v>
      </c>
      <c r="P13" s="14">
        <f>'Region VII'!R37</f>
        <v>874</v>
      </c>
      <c r="Q13" s="14">
        <f>'Region VII'!S37</f>
        <v>27478560</v>
      </c>
      <c r="R13" s="6">
        <f>'Region VII'!T37</f>
        <v>1108500844</v>
      </c>
      <c r="S13" s="6">
        <f>'Region VII'!U37</f>
        <v>305030880</v>
      </c>
      <c r="T13" s="6">
        <f>'Region VII'!V37</f>
        <v>554250422</v>
      </c>
      <c r="U13" s="3">
        <f>'Region VII'!W37</f>
        <v>859281302</v>
      </c>
    </row>
    <row r="14" spans="1:22" x14ac:dyDescent="0.2">
      <c r="A14" s="27" t="s">
        <v>802</v>
      </c>
      <c r="B14" s="14">
        <f>'Region VIII'!D40</f>
        <v>8228</v>
      </c>
      <c r="C14" s="14">
        <f>'Region VIII'!E40</f>
        <v>612377128</v>
      </c>
      <c r="D14" s="14">
        <f>'Region VIII'!F40</f>
        <v>4060</v>
      </c>
      <c r="E14" s="14">
        <f>'Region VIII'!G40</f>
        <v>127646400</v>
      </c>
      <c r="F14" s="44">
        <f>'Region VIII'!H40</f>
        <v>3572</v>
      </c>
      <c r="G14" s="44">
        <f>'Region VIII'!I40</f>
        <v>265849672</v>
      </c>
      <c r="H14" s="44">
        <f>'Region VIII'!J40</f>
        <v>2462</v>
      </c>
      <c r="I14" s="44">
        <f>'Region VIII'!K40</f>
        <v>77405280</v>
      </c>
      <c r="J14" s="14">
        <f>'Region VIII'!L40</f>
        <v>107</v>
      </c>
      <c r="K14" s="14">
        <f>'Region VIII'!M40</f>
        <v>7963582</v>
      </c>
      <c r="L14" s="14">
        <f>'Region VIII'!N40</f>
        <v>93</v>
      </c>
      <c r="M14" s="14">
        <f>'Region VIII'!O40</f>
        <v>2923920</v>
      </c>
      <c r="N14" s="14">
        <f>'Region VIII'!P40</f>
        <v>844</v>
      </c>
      <c r="O14" s="14">
        <f>'Region VIII'!Q40</f>
        <v>62815544</v>
      </c>
      <c r="P14" s="14">
        <f>'Region VIII'!R40</f>
        <v>626</v>
      </c>
      <c r="Q14" s="14">
        <f>'Region VIII'!S40</f>
        <v>19681440</v>
      </c>
      <c r="R14" s="6">
        <f>'Region VIII'!T40</f>
        <v>949005926</v>
      </c>
      <c r="S14" s="6">
        <f>'Region VIII'!U40</f>
        <v>227657040</v>
      </c>
      <c r="T14" s="6">
        <f>'Region VIII'!V40</f>
        <v>474502963</v>
      </c>
      <c r="U14" s="3">
        <f>'Region VIII'!W40</f>
        <v>702160003</v>
      </c>
    </row>
    <row r="15" spans="1:22" x14ac:dyDescent="0.2">
      <c r="A15" s="27" t="s">
        <v>803</v>
      </c>
      <c r="B15" s="14">
        <f>'Region IX'!D39</f>
        <v>5571</v>
      </c>
      <c r="C15" s="14">
        <f>'Region IX'!E39</f>
        <v>414627246</v>
      </c>
      <c r="D15" s="14">
        <f>'Region IX'!F39</f>
        <v>3004</v>
      </c>
      <c r="E15" s="14">
        <f>'Region IX'!G39</f>
        <v>94445760</v>
      </c>
      <c r="F15" s="44">
        <f>'Region IX'!H39</f>
        <v>2609</v>
      </c>
      <c r="G15" s="44">
        <f>'Region IX'!I39</f>
        <v>194177434</v>
      </c>
      <c r="H15" s="44">
        <f>'Region IX'!J39</f>
        <v>1464</v>
      </c>
      <c r="I15" s="44">
        <f>'Region IX'!K37</f>
        <v>4936080</v>
      </c>
      <c r="J15" s="14">
        <f>'Region IX'!L39</f>
        <v>32</v>
      </c>
      <c r="K15" s="14">
        <f>'Region IX'!M39</f>
        <v>2381632</v>
      </c>
      <c r="L15" s="14">
        <f>'Region IX'!N39</f>
        <v>31</v>
      </c>
      <c r="M15" s="14">
        <f>'Region IX'!O39</f>
        <v>974640</v>
      </c>
      <c r="N15" s="14">
        <f>'Region IX'!P39</f>
        <v>1184</v>
      </c>
      <c r="O15" s="14">
        <f>'Region IX'!Q39</f>
        <v>88120384</v>
      </c>
      <c r="P15" s="14">
        <f>'Region IX'!R39</f>
        <v>1004</v>
      </c>
      <c r="Q15" s="14">
        <f>'Region IX'!S39</f>
        <v>31565760</v>
      </c>
      <c r="R15" s="6">
        <f>'Region IX'!T39</f>
        <v>699306696</v>
      </c>
      <c r="S15" s="6">
        <f>'Region IX'!U39</f>
        <v>173014320</v>
      </c>
      <c r="T15" s="6">
        <f>'Region IX'!V39</f>
        <v>349653348</v>
      </c>
      <c r="U15" s="3">
        <f>'Region IX'!W39</f>
        <v>522667668</v>
      </c>
    </row>
    <row r="16" spans="1:22" x14ac:dyDescent="0.2">
      <c r="A16" s="27" t="s">
        <v>804</v>
      </c>
      <c r="B16" s="14">
        <f>'Region X'!D37</f>
        <v>4671</v>
      </c>
      <c r="C16" s="14">
        <f>'Region X'!E37</f>
        <v>347643846</v>
      </c>
      <c r="D16" s="14">
        <f>'Region X'!F37</f>
        <v>2390</v>
      </c>
      <c r="E16" s="14">
        <f>'Region X'!G37</f>
        <v>75141600</v>
      </c>
      <c r="F16" s="44">
        <f>'Region X'!H37</f>
        <v>2489</v>
      </c>
      <c r="G16" s="44">
        <f>'Region X'!I37</f>
        <v>185246314</v>
      </c>
      <c r="H16" s="44">
        <f>'Region X'!J37</f>
        <v>1473</v>
      </c>
      <c r="I16" s="44">
        <f>'Region X'!K37</f>
        <v>46311120</v>
      </c>
      <c r="J16" s="14">
        <f>'Region X'!L37</f>
        <v>8</v>
      </c>
      <c r="K16" s="14">
        <f>'Region X'!M37</f>
        <v>595408</v>
      </c>
      <c r="L16" s="14">
        <f>'Region X'!N37</f>
        <v>8</v>
      </c>
      <c r="M16" s="14">
        <f>'Region X'!O37</f>
        <v>251520</v>
      </c>
      <c r="N16" s="14">
        <f>'Region X'!P37</f>
        <v>518</v>
      </c>
      <c r="O16" s="14">
        <f>'Region X'!Q37</f>
        <v>38552668</v>
      </c>
      <c r="P16" s="14">
        <f>'Region X'!R37</f>
        <v>418</v>
      </c>
      <c r="Q16" s="14">
        <f>'Region X'!S37</f>
        <v>13141920</v>
      </c>
      <c r="R16" s="6">
        <f>'Region X'!T37</f>
        <v>572038236</v>
      </c>
      <c r="S16" s="6">
        <f>'Region X'!U37</f>
        <v>134846160</v>
      </c>
      <c r="T16" s="6">
        <f>'Region X'!V37</f>
        <v>286019118</v>
      </c>
      <c r="U16" s="3">
        <f>'Region X'!W37</f>
        <v>420865278</v>
      </c>
    </row>
    <row r="17" spans="1:22" x14ac:dyDescent="0.2">
      <c r="A17" s="27" t="s">
        <v>805</v>
      </c>
      <c r="B17" s="14">
        <f>'Region XI'!D17</f>
        <v>751</v>
      </c>
      <c r="C17" s="14">
        <f>'Region XI'!E17</f>
        <v>55893926</v>
      </c>
      <c r="D17" s="14">
        <f>'Region XI'!F17</f>
        <v>279</v>
      </c>
      <c r="E17" s="14">
        <f>'Region XI'!G17</f>
        <v>8771760</v>
      </c>
      <c r="F17" s="44">
        <f>'Region XI'!H17</f>
        <v>0</v>
      </c>
      <c r="G17" s="44">
        <f>'Region IX'!I41</f>
        <v>0</v>
      </c>
      <c r="H17" s="44">
        <f>'Region XI'!J17</f>
        <v>0</v>
      </c>
      <c r="I17" s="44">
        <f>'Region XI'!K17</f>
        <v>0</v>
      </c>
      <c r="J17" s="14">
        <f>'Region XI'!L17</f>
        <v>0</v>
      </c>
      <c r="K17" s="14">
        <f>'Region XI'!M17</f>
        <v>0</v>
      </c>
      <c r="L17" s="14">
        <f>'Region XI'!N17</f>
        <v>0</v>
      </c>
      <c r="M17" s="14">
        <f>'Region XI'!O17</f>
        <v>0</v>
      </c>
      <c r="N17" s="14">
        <f>'Region XI'!P17</f>
        <v>141</v>
      </c>
      <c r="O17" s="14">
        <f>'Region XI'!Q17</f>
        <v>10494066</v>
      </c>
      <c r="P17" s="14">
        <f>'Region XI'!R17</f>
        <v>101</v>
      </c>
      <c r="Q17" s="14">
        <f>'Region XI'!S17</f>
        <v>3175440</v>
      </c>
      <c r="R17" s="6">
        <f>'Region XI'!T17</f>
        <v>66387992</v>
      </c>
      <c r="S17" s="6">
        <f>'Region XI'!U17</f>
        <v>11947200</v>
      </c>
      <c r="T17" s="6">
        <f>'Region XI'!V17</f>
        <v>33193996</v>
      </c>
      <c r="U17" s="3">
        <f>'Region XI'!W17</f>
        <v>45141196</v>
      </c>
    </row>
    <row r="18" spans="1:22" x14ac:dyDescent="0.2">
      <c r="A18" s="27" t="s">
        <v>806</v>
      </c>
      <c r="B18" s="14">
        <f>'Region XII'!D17</f>
        <v>778</v>
      </c>
      <c r="C18" s="14">
        <f>'Region XII'!E17</f>
        <v>57903428</v>
      </c>
      <c r="D18" s="14">
        <f>'Region XII'!F17</f>
        <v>218</v>
      </c>
      <c r="E18" s="14">
        <f>'Region XII'!G17</f>
        <v>6853920</v>
      </c>
      <c r="F18" s="44">
        <f>'Region XII'!H17</f>
        <v>215</v>
      </c>
      <c r="G18" s="44">
        <f>'Region XII'!I17</f>
        <v>16001590</v>
      </c>
      <c r="H18" s="44">
        <f>'Region XII'!J17</f>
        <v>73</v>
      </c>
      <c r="I18" s="44">
        <f>'Region XII'!K17</f>
        <v>2295120</v>
      </c>
      <c r="J18" s="14">
        <f>'Region XII'!L17</f>
        <v>11</v>
      </c>
      <c r="K18" s="14">
        <f>'Region XII'!M17</f>
        <v>818686</v>
      </c>
      <c r="L18" s="14">
        <f>'Region XII'!N17</f>
        <v>0</v>
      </c>
      <c r="M18" s="14">
        <f>'Region XII'!O17</f>
        <v>0</v>
      </c>
      <c r="N18" s="14">
        <f>'Region XII'!P17</f>
        <v>70</v>
      </c>
      <c r="O18" s="14">
        <f>'Region XII'!Q17</f>
        <v>5209820</v>
      </c>
      <c r="P18" s="14">
        <f>'Region XII'!R17</f>
        <v>50</v>
      </c>
      <c r="Q18" s="14">
        <f>'Region XII'!S17</f>
        <v>1572000</v>
      </c>
      <c r="R18" s="6">
        <f>'Region XII'!T17</f>
        <v>79933524</v>
      </c>
      <c r="S18" s="6">
        <f>'Region XII'!U17</f>
        <v>10721040</v>
      </c>
      <c r="T18" s="6">
        <f>'Region XII'!V17</f>
        <v>39966762</v>
      </c>
      <c r="U18" s="3">
        <f>'Region XII'!W17</f>
        <v>50687802</v>
      </c>
    </row>
    <row r="19" spans="1:22" x14ac:dyDescent="0.2">
      <c r="A19" s="28" t="s">
        <v>807</v>
      </c>
      <c r="B19" s="14">
        <f>'Region Metrop'!D59</f>
        <v>14412</v>
      </c>
      <c r="C19" s="14">
        <f>'Region Metrop'!E59</f>
        <v>1072627512</v>
      </c>
      <c r="D19" s="14">
        <f>'Region Metrop'!F59</f>
        <v>7901</v>
      </c>
      <c r="E19" s="14">
        <f>'Region Metrop'!G59</f>
        <v>248407440</v>
      </c>
      <c r="F19" s="44">
        <f>'Region Metrop'!H59</f>
        <v>10632</v>
      </c>
      <c r="G19" s="44">
        <f>'Region Metrop'!I59</f>
        <v>791297232</v>
      </c>
      <c r="H19" s="44">
        <f>'Region Metrop'!J59</f>
        <v>6453</v>
      </c>
      <c r="I19" s="44">
        <f>'Region Metrop'!K59</f>
        <v>202882320</v>
      </c>
      <c r="J19" s="14">
        <f>'Region Metrop'!L59</f>
        <v>72</v>
      </c>
      <c r="K19" s="14">
        <f>'Region Metrop'!M59</f>
        <v>5358672</v>
      </c>
      <c r="L19" s="14">
        <f>'Region Metrop'!N59</f>
        <v>52</v>
      </c>
      <c r="M19" s="14">
        <f>'Region Metrop'!O59</f>
        <v>1634880</v>
      </c>
      <c r="N19" s="14">
        <f>'Region Metrop'!P59</f>
        <v>3217</v>
      </c>
      <c r="O19" s="14">
        <f>'Region Metrop'!Q59</f>
        <v>239428442</v>
      </c>
      <c r="P19" s="14">
        <f>'Region Metrop'!R59</f>
        <v>2591</v>
      </c>
      <c r="Q19" s="14">
        <f>'Region Metrop'!S59</f>
        <v>81461040</v>
      </c>
      <c r="R19" s="6">
        <f>'Region Metrop'!T59</f>
        <v>2108711858</v>
      </c>
      <c r="S19" s="6">
        <f>'Region Metrop'!U59</f>
        <v>534385680</v>
      </c>
      <c r="T19" s="6">
        <f>'Region Metrop'!V59</f>
        <v>1054355929</v>
      </c>
      <c r="U19" s="3">
        <f>'Region Metrop'!W59</f>
        <v>1588741609</v>
      </c>
    </row>
    <row r="20" spans="1:22" x14ac:dyDescent="0.2">
      <c r="A20" s="27" t="s">
        <v>821</v>
      </c>
      <c r="B20" s="14">
        <f>'Los Rios XIV'!D19</f>
        <v>1869</v>
      </c>
      <c r="C20" s="14">
        <f>'Los Rios XIV'!E19</f>
        <v>139102194</v>
      </c>
      <c r="D20" s="14">
        <f>'Los Rios XIV'!F19</f>
        <v>989</v>
      </c>
      <c r="E20" s="14">
        <f>'Los Rios XIV'!G19</f>
        <v>31094160</v>
      </c>
      <c r="F20" s="14">
        <f>'Los Rios XIV'!H19</f>
        <v>1108</v>
      </c>
      <c r="G20" s="14">
        <f>'Los Rios XIV'!I19</f>
        <v>82464008</v>
      </c>
      <c r="H20" s="14">
        <f>'Los Rios XIV'!J19</f>
        <v>703</v>
      </c>
      <c r="I20" s="14">
        <f>'Los Rios XIV'!K19</f>
        <v>22102320</v>
      </c>
      <c r="J20" s="14">
        <f>'Los Rios XIV'!L19</f>
        <v>0</v>
      </c>
      <c r="K20" s="14">
        <f>'Los Rios XIV'!M19</f>
        <v>0</v>
      </c>
      <c r="L20" s="14">
        <f>'Los Rios XIV'!N19</f>
        <v>0</v>
      </c>
      <c r="M20" s="14">
        <f>'Los Rios XIV'!O19</f>
        <v>0</v>
      </c>
      <c r="N20" s="14">
        <f>'Los Rios XIV'!P19</f>
        <v>244</v>
      </c>
      <c r="O20" s="14">
        <f>'Los Rios XIV'!Q19</f>
        <v>18159944</v>
      </c>
      <c r="P20" s="14">
        <f>'Los Rios XIV'!R19</f>
        <v>185</v>
      </c>
      <c r="Q20" s="14">
        <f>'Los Rios XIV'!S19</f>
        <v>5816400</v>
      </c>
      <c r="R20" s="6">
        <f>'Los Rios XIV'!T19</f>
        <v>239726146</v>
      </c>
      <c r="S20" s="6">
        <f>'Los Rios XIV'!U19</f>
        <v>59012880</v>
      </c>
      <c r="T20" s="6">
        <f>'Los Rios XIV'!V19</f>
        <v>119863073</v>
      </c>
      <c r="U20" s="3">
        <f>'Los Rios XIV'!W19</f>
        <v>178875953</v>
      </c>
    </row>
    <row r="21" spans="1:22" x14ac:dyDescent="0.2">
      <c r="A21" s="27" t="s">
        <v>822</v>
      </c>
      <c r="B21" s="14">
        <f>'Arica y P. XV'!D11</f>
        <v>0</v>
      </c>
      <c r="C21" s="14">
        <f>'Arica y P. XV'!E11</f>
        <v>0</v>
      </c>
      <c r="D21" s="14">
        <f>'Arica y P. XV'!F11</f>
        <v>0</v>
      </c>
      <c r="E21" s="14">
        <f>'Arica y P. XV'!G11</f>
        <v>0</v>
      </c>
      <c r="F21" s="14">
        <f>'Arica y P. XV'!H11</f>
        <v>605</v>
      </c>
      <c r="G21" s="14">
        <f>'Arica y P. XV'!I11</f>
        <v>45027730</v>
      </c>
      <c r="H21" s="14">
        <f>'Arica y P. XV'!J11</f>
        <v>347</v>
      </c>
      <c r="I21" s="14">
        <f>'Arica y P. XV'!K11</f>
        <v>10909680</v>
      </c>
      <c r="J21" s="14">
        <f>'Arica y P. XV'!L11</f>
        <v>13</v>
      </c>
      <c r="K21" s="14">
        <f>'Arica y P. XV'!M11</f>
        <v>967538</v>
      </c>
      <c r="L21" s="14">
        <f>'Arica y P. XV'!N11</f>
        <v>10</v>
      </c>
      <c r="M21" s="14">
        <f>'Arica y P. XV'!O11</f>
        <v>314400</v>
      </c>
      <c r="N21" s="14">
        <f>'Arica y P. XV'!P11</f>
        <v>0</v>
      </c>
      <c r="O21" s="14">
        <f>'Arica y P. XV'!Q11</f>
        <v>0</v>
      </c>
      <c r="P21" s="14">
        <f>'Arica y P. XV'!R11</f>
        <v>0</v>
      </c>
      <c r="Q21" s="14">
        <f>'Arica y P. XV'!S11</f>
        <v>0</v>
      </c>
      <c r="R21" s="6">
        <f>'Arica y P. XV'!T11</f>
        <v>45995268</v>
      </c>
      <c r="S21" s="6">
        <f>'Arica y P. XV'!U11</f>
        <v>11224080</v>
      </c>
      <c r="T21" s="6">
        <f>'Arica y P. XV'!V11</f>
        <v>22997634</v>
      </c>
      <c r="U21" s="3">
        <f>'Arica y P. XV'!W11</f>
        <v>34221714</v>
      </c>
    </row>
    <row r="22" spans="1:22" ht="13.5" thickBot="1" x14ac:dyDescent="0.25">
      <c r="A22" s="27" t="s">
        <v>823</v>
      </c>
      <c r="B22" s="14">
        <f>'Ñuble XVI'!D28</f>
        <v>4042</v>
      </c>
      <c r="C22" s="14">
        <f>'Ñuble XVI'!E28</f>
        <v>300829892</v>
      </c>
      <c r="D22" s="14">
        <f>'Ñuble XVI'!F28</f>
        <v>2116</v>
      </c>
      <c r="E22" s="14">
        <f>'Ñuble XVI'!G28</f>
        <v>66527040</v>
      </c>
      <c r="F22" s="14">
        <f>'Ñuble XVI'!H28</f>
        <v>1404</v>
      </c>
      <c r="G22" s="14">
        <f>'Ñuble XVI'!I28</f>
        <v>104494104</v>
      </c>
      <c r="H22" s="14">
        <f>'Ñuble XVI'!J28</f>
        <v>912</v>
      </c>
      <c r="I22" s="14">
        <f>'Ñuble XVI'!K28</f>
        <v>28673280</v>
      </c>
      <c r="J22" s="14">
        <f>'Ñuble XVI'!L28</f>
        <v>29</v>
      </c>
      <c r="K22" s="14">
        <f>'Ñuble XVI'!M28</f>
        <v>2158354</v>
      </c>
      <c r="L22" s="14">
        <f>'Ñuble XVI'!N28</f>
        <v>20</v>
      </c>
      <c r="M22" s="14">
        <f>'Ñuble XVI'!O28</f>
        <v>628800</v>
      </c>
      <c r="N22" s="14">
        <f>'Ñuble XVI'!P28</f>
        <v>580</v>
      </c>
      <c r="O22" s="14">
        <f>'Ñuble XVI'!Q28</f>
        <v>43167080</v>
      </c>
      <c r="P22" s="14">
        <f>'Ñuble XVI'!R28</f>
        <v>451</v>
      </c>
      <c r="Q22" s="14">
        <f>'Ñuble XVI'!S28</f>
        <v>14179440</v>
      </c>
      <c r="R22" s="6">
        <f>'Ñuble XVI'!T28</f>
        <v>450649430</v>
      </c>
      <c r="S22" s="6">
        <f>'Ñuble XVI'!U28</f>
        <v>110008560</v>
      </c>
      <c r="T22" s="6">
        <f>'Ñuble XVI'!V28</f>
        <v>225324715</v>
      </c>
      <c r="U22" s="3">
        <f>'Ñuble XVI'!W28</f>
        <v>335333275</v>
      </c>
    </row>
    <row r="23" spans="1:22" ht="15.75" customHeight="1" thickBot="1" x14ac:dyDescent="0.3">
      <c r="A23" s="29" t="s">
        <v>808</v>
      </c>
      <c r="B23" s="34">
        <f t="shared" ref="B23:U23" si="0">SUM(B7:B22)</f>
        <v>73618</v>
      </c>
      <c r="C23" s="39">
        <f t="shared" si="0"/>
        <v>5779997586</v>
      </c>
      <c r="D23" s="39">
        <f t="shared" si="0"/>
        <v>40021</v>
      </c>
      <c r="E23" s="40">
        <f t="shared" si="0"/>
        <v>1330729440</v>
      </c>
      <c r="F23" s="34">
        <f t="shared" si="0"/>
        <v>36003</v>
      </c>
      <c r="G23" s="39">
        <f t="shared" si="0"/>
        <v>2677252072</v>
      </c>
      <c r="H23" s="39">
        <f t="shared" si="0"/>
        <v>22022</v>
      </c>
      <c r="I23" s="40">
        <f t="shared" si="0"/>
        <v>647538240</v>
      </c>
      <c r="J23" s="34">
        <f t="shared" si="0"/>
        <v>439</v>
      </c>
      <c r="K23" s="39">
        <f t="shared" si="0"/>
        <v>32375310</v>
      </c>
      <c r="L23" s="39">
        <f t="shared" si="0"/>
        <v>352</v>
      </c>
      <c r="M23" s="40">
        <f t="shared" si="0"/>
        <v>10815360</v>
      </c>
      <c r="N23" s="34">
        <f t="shared" si="0"/>
        <v>10981</v>
      </c>
      <c r="O23" s="39">
        <f t="shared" si="0"/>
        <v>841088226</v>
      </c>
      <c r="P23" s="39">
        <f t="shared" si="0"/>
        <v>8761</v>
      </c>
      <c r="Q23" s="40">
        <f t="shared" si="0"/>
        <v>281828160</v>
      </c>
      <c r="R23" s="34">
        <f t="shared" si="0"/>
        <v>9008597466</v>
      </c>
      <c r="S23" s="39">
        <f t="shared" si="0"/>
        <v>2237144640</v>
      </c>
      <c r="T23" s="39">
        <f t="shared" si="0"/>
        <v>4504298733</v>
      </c>
      <c r="U23" s="40">
        <f t="shared" si="0"/>
        <v>6741443373</v>
      </c>
      <c r="V23" s="42">
        <f>(T23+S23)</f>
        <v>6741443373</v>
      </c>
    </row>
    <row r="25" spans="1:22" x14ac:dyDescent="0.2">
      <c r="N25" s="84"/>
    </row>
    <row r="33" spans="19:19" x14ac:dyDescent="0.2">
      <c r="S33" s="42"/>
    </row>
  </sheetData>
  <mergeCells count="12">
    <mergeCell ref="A1:V1"/>
    <mergeCell ref="A2:V2"/>
    <mergeCell ref="A3:V3"/>
    <mergeCell ref="R5:R6"/>
    <mergeCell ref="S5:S6"/>
    <mergeCell ref="T5:T6"/>
    <mergeCell ref="U5:U6"/>
    <mergeCell ref="B5:E5"/>
    <mergeCell ref="F5:I5"/>
    <mergeCell ref="J5:M5"/>
    <mergeCell ref="N5:Q5"/>
    <mergeCell ref="A5:A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orientation="landscape" r:id="rId1"/>
  <headerFooter alignWithMargins="0">
    <oddHeader>&amp;LDivisión de Municipalidades
Departamento de Finanzas Municipales
Unidad de Analisis Financiero</oddHeader>
    <oddFooter>&amp;L&amp;D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="90" zoomScaleNormal="90" workbookViewId="0">
      <selection activeCell="C4" sqref="C1:Z1048576"/>
    </sheetView>
  </sheetViews>
  <sheetFormatPr baseColWidth="10" defaultRowHeight="12.75" x14ac:dyDescent="0.2"/>
  <cols>
    <col min="1" max="1" width="9.85546875" customWidth="1"/>
    <col min="2" max="2" width="13" customWidth="1"/>
    <col min="3" max="3" width="21.85546875" style="43" customWidth="1"/>
    <col min="4" max="4" width="14.5703125" style="43" customWidth="1"/>
    <col min="5" max="5" width="14.7109375" style="43" customWidth="1"/>
    <col min="6" max="6" width="15.42578125" style="43" customWidth="1"/>
    <col min="7" max="7" width="14.5703125" style="43" customWidth="1"/>
    <col min="8" max="8" width="14.28515625" style="43" customWidth="1"/>
    <col min="9" max="9" width="14.5703125" style="43" customWidth="1"/>
    <col min="10" max="10" width="15" style="43" customWidth="1"/>
    <col min="11" max="11" width="16.42578125" style="43" customWidth="1"/>
    <col min="12" max="12" width="16.28515625" style="43" customWidth="1"/>
    <col min="13" max="13" width="16.5703125" style="43" customWidth="1"/>
    <col min="14" max="14" width="15.7109375" style="43" customWidth="1"/>
    <col min="15" max="15" width="15.85546875" style="43" customWidth="1"/>
    <col min="16" max="16" width="20.140625" style="43" customWidth="1"/>
    <col min="17" max="17" width="19.42578125" style="43" customWidth="1"/>
    <col min="18" max="18" width="14.140625" style="43" customWidth="1"/>
    <col min="19" max="20" width="15" style="43" customWidth="1"/>
    <col min="21" max="21" width="12.7109375" customWidth="1"/>
    <col min="22" max="22" width="14.5703125" customWidth="1"/>
    <col min="23" max="23" width="15.42578125" customWidth="1"/>
    <col min="24" max="24" width="13.42578125" customWidth="1"/>
    <col min="25" max="25" width="13" bestFit="1" customWidth="1"/>
  </cols>
  <sheetData>
    <row r="1" spans="1:24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4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4" s="31" customFormat="1" ht="18" x14ac:dyDescent="0.25">
      <c r="A3" s="98" t="s">
        <v>849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4" ht="13.5" thickBot="1" x14ac:dyDescent="0.25"/>
    <row r="5" spans="1:24" ht="23.25" customHeight="1" thickBot="1" x14ac:dyDescent="0.25">
      <c r="A5" s="92" t="s">
        <v>787</v>
      </c>
      <c r="B5" s="94" t="s">
        <v>788</v>
      </c>
      <c r="C5" s="96" t="s">
        <v>789</v>
      </c>
      <c r="D5" s="101" t="s">
        <v>9</v>
      </c>
      <c r="E5" s="102"/>
      <c r="F5" s="102"/>
      <c r="G5" s="103"/>
      <c r="H5" s="101" t="s">
        <v>10</v>
      </c>
      <c r="I5" s="102"/>
      <c r="J5" s="102"/>
      <c r="K5" s="103"/>
      <c r="L5" s="101" t="s">
        <v>11</v>
      </c>
      <c r="M5" s="102"/>
      <c r="N5" s="102"/>
      <c r="O5" s="103"/>
      <c r="P5" s="101" t="s">
        <v>12</v>
      </c>
      <c r="Q5" s="102"/>
      <c r="R5" s="102"/>
      <c r="S5" s="103"/>
      <c r="T5" s="90" t="s">
        <v>791</v>
      </c>
      <c r="U5" s="88" t="s">
        <v>790</v>
      </c>
      <c r="V5" s="88" t="s">
        <v>792</v>
      </c>
      <c r="W5" s="99" t="s">
        <v>820</v>
      </c>
    </row>
    <row r="6" spans="1:24" ht="46.5" customHeight="1" thickBot="1" x14ac:dyDescent="0.25">
      <c r="A6" s="93"/>
      <c r="B6" s="95"/>
      <c r="C6" s="97"/>
      <c r="D6" s="75" t="s">
        <v>812</v>
      </c>
      <c r="E6" s="71" t="s">
        <v>785</v>
      </c>
      <c r="F6" s="81" t="s">
        <v>784</v>
      </c>
      <c r="G6" s="82" t="s">
        <v>786</v>
      </c>
      <c r="H6" s="75" t="s">
        <v>812</v>
      </c>
      <c r="I6" s="71" t="s">
        <v>785</v>
      </c>
      <c r="J6" s="71" t="s">
        <v>784</v>
      </c>
      <c r="K6" s="76" t="s">
        <v>786</v>
      </c>
      <c r="L6" s="72" t="s">
        <v>812</v>
      </c>
      <c r="M6" s="73" t="s">
        <v>785</v>
      </c>
      <c r="N6" s="73" t="s">
        <v>784</v>
      </c>
      <c r="O6" s="74" t="s">
        <v>786</v>
      </c>
      <c r="P6" s="72" t="s">
        <v>783</v>
      </c>
      <c r="Q6" s="73" t="s">
        <v>785</v>
      </c>
      <c r="R6" s="73" t="s">
        <v>784</v>
      </c>
      <c r="S6" s="74" t="s">
        <v>786</v>
      </c>
      <c r="T6" s="91"/>
      <c r="U6" s="89"/>
      <c r="V6" s="89"/>
      <c r="W6" s="100"/>
    </row>
    <row r="7" spans="1:24" x14ac:dyDescent="0.2">
      <c r="A7" s="12" t="s">
        <v>45</v>
      </c>
      <c r="B7" s="2" t="s">
        <v>46</v>
      </c>
      <c r="C7" s="17" t="s">
        <v>47</v>
      </c>
      <c r="D7" s="83">
        <v>325</v>
      </c>
      <c r="E7" s="16">
        <f>D7*74426</f>
        <v>24188450</v>
      </c>
      <c r="F7" s="83">
        <v>255</v>
      </c>
      <c r="G7" s="18">
        <f>F7*31440</f>
        <v>8017200</v>
      </c>
      <c r="H7" s="83"/>
      <c r="I7" s="16">
        <f>H7*74426</f>
        <v>0</v>
      </c>
      <c r="J7" s="83"/>
      <c r="K7" s="18">
        <f>J7*31440</f>
        <v>0</v>
      </c>
      <c r="L7" s="83"/>
      <c r="M7" s="16">
        <f>L7*74426</f>
        <v>0</v>
      </c>
      <c r="N7" s="83"/>
      <c r="O7" s="18">
        <f>N7*31440</f>
        <v>0</v>
      </c>
      <c r="P7" s="83">
        <v>8</v>
      </c>
      <c r="Q7" s="16">
        <f>P7*74426</f>
        <v>595408</v>
      </c>
      <c r="R7" s="83">
        <v>8</v>
      </c>
      <c r="S7" s="18">
        <f>R7*31440</f>
        <v>251520</v>
      </c>
      <c r="T7" s="44">
        <f>E7+I7+M7+Q7</f>
        <v>24783858</v>
      </c>
      <c r="U7" s="15">
        <f>G7+K7+O7+S7</f>
        <v>8268720</v>
      </c>
      <c r="V7" s="15">
        <f t="shared" ref="V7:V15" si="0">T7/2</f>
        <v>12391929</v>
      </c>
      <c r="W7" s="37">
        <f>(U7+V7)</f>
        <v>20660649</v>
      </c>
    </row>
    <row r="8" spans="1:24" x14ac:dyDescent="0.2">
      <c r="A8" s="4" t="s">
        <v>48</v>
      </c>
      <c r="B8" s="1" t="s">
        <v>49</v>
      </c>
      <c r="C8" s="11" t="s">
        <v>50</v>
      </c>
      <c r="D8" s="83">
        <v>39</v>
      </c>
      <c r="E8" s="16">
        <f t="shared" ref="E8:E15" si="1">D8*74426</f>
        <v>2902614</v>
      </c>
      <c r="F8" s="83">
        <v>20</v>
      </c>
      <c r="G8" s="18">
        <f t="shared" ref="G8:G15" si="2">F8*31440</f>
        <v>628800</v>
      </c>
      <c r="H8" s="83">
        <v>7</v>
      </c>
      <c r="I8" s="16">
        <f t="shared" ref="I8:I15" si="3">H8*74426</f>
        <v>520982</v>
      </c>
      <c r="J8" s="83">
        <v>5</v>
      </c>
      <c r="K8" s="18">
        <f t="shared" ref="K8:K15" si="4">J8*31440</f>
        <v>157200</v>
      </c>
      <c r="L8" s="83"/>
      <c r="M8" s="16">
        <f t="shared" ref="M8:M15" si="5">L8*74426</f>
        <v>0</v>
      </c>
      <c r="N8" s="83"/>
      <c r="O8" s="18">
        <f t="shared" ref="O8:O15" si="6">N8*31440</f>
        <v>0</v>
      </c>
      <c r="P8" s="83"/>
      <c r="Q8" s="16">
        <f t="shared" ref="Q8:Q15" si="7">P8*74426</f>
        <v>0</v>
      </c>
      <c r="R8" s="83"/>
      <c r="S8" s="18">
        <f t="shared" ref="S8:S15" si="8">R8*31440</f>
        <v>0</v>
      </c>
      <c r="T8" s="44">
        <f t="shared" ref="T8:T15" si="9">E8+I8+M8+Q8</f>
        <v>3423596</v>
      </c>
      <c r="U8" s="15">
        <f t="shared" ref="U8:U15" si="10">G8+K8+O8+S8</f>
        <v>786000</v>
      </c>
      <c r="V8" s="15">
        <f t="shared" si="0"/>
        <v>1711798</v>
      </c>
      <c r="W8" s="37">
        <f t="shared" ref="W8:W15" si="11">(U8+V8)</f>
        <v>2497798</v>
      </c>
    </row>
    <row r="9" spans="1:24" x14ac:dyDescent="0.2">
      <c r="A9" s="4" t="s">
        <v>51</v>
      </c>
      <c r="B9" s="1" t="s">
        <v>45</v>
      </c>
      <c r="C9" s="11" t="s">
        <v>52</v>
      </c>
      <c r="D9" s="83">
        <v>1776</v>
      </c>
      <c r="E9" s="16">
        <f t="shared" si="1"/>
        <v>132180576</v>
      </c>
      <c r="F9" s="83">
        <v>1294</v>
      </c>
      <c r="G9" s="18">
        <f t="shared" si="2"/>
        <v>40683360</v>
      </c>
      <c r="H9" s="83">
        <v>278</v>
      </c>
      <c r="I9" s="16">
        <f t="shared" si="3"/>
        <v>20690428</v>
      </c>
      <c r="J9" s="83">
        <v>177</v>
      </c>
      <c r="K9" s="18">
        <f t="shared" si="4"/>
        <v>5564880</v>
      </c>
      <c r="L9" s="83"/>
      <c r="M9" s="16">
        <f t="shared" si="5"/>
        <v>0</v>
      </c>
      <c r="N9" s="83"/>
      <c r="O9" s="18">
        <f t="shared" si="6"/>
        <v>0</v>
      </c>
      <c r="P9" s="83">
        <v>83</v>
      </c>
      <c r="Q9" s="16">
        <f t="shared" si="7"/>
        <v>6177358</v>
      </c>
      <c r="R9" s="83">
        <v>82</v>
      </c>
      <c r="S9" s="18">
        <f t="shared" si="8"/>
        <v>2578080</v>
      </c>
      <c r="T9" s="44">
        <f t="shared" si="9"/>
        <v>159048362</v>
      </c>
      <c r="U9" s="15">
        <f t="shared" si="10"/>
        <v>48826320</v>
      </c>
      <c r="V9" s="15">
        <f t="shared" si="0"/>
        <v>79524181</v>
      </c>
      <c r="W9" s="37">
        <f t="shared" si="11"/>
        <v>128350501</v>
      </c>
    </row>
    <row r="10" spans="1:24" x14ac:dyDescent="0.2">
      <c r="A10" s="4" t="s">
        <v>53</v>
      </c>
      <c r="B10" s="1" t="s">
        <v>54</v>
      </c>
      <c r="C10" s="11" t="s">
        <v>55</v>
      </c>
      <c r="D10" s="83">
        <v>267</v>
      </c>
      <c r="E10" s="16">
        <f t="shared" si="1"/>
        <v>19871742</v>
      </c>
      <c r="F10" s="83">
        <v>152</v>
      </c>
      <c r="G10" s="18">
        <f t="shared" si="2"/>
        <v>4778880</v>
      </c>
      <c r="H10" s="83"/>
      <c r="I10" s="16">
        <f t="shared" si="3"/>
        <v>0</v>
      </c>
      <c r="J10" s="83"/>
      <c r="K10" s="18">
        <f t="shared" si="4"/>
        <v>0</v>
      </c>
      <c r="L10" s="83"/>
      <c r="M10" s="16">
        <f t="shared" si="5"/>
        <v>0</v>
      </c>
      <c r="N10" s="83"/>
      <c r="O10" s="18">
        <f t="shared" si="6"/>
        <v>0</v>
      </c>
      <c r="P10" s="83">
        <v>5</v>
      </c>
      <c r="Q10" s="16">
        <f t="shared" si="7"/>
        <v>372130</v>
      </c>
      <c r="R10" s="83">
        <v>3</v>
      </c>
      <c r="S10" s="18">
        <f t="shared" si="8"/>
        <v>94320</v>
      </c>
      <c r="T10" s="44">
        <f t="shared" si="9"/>
        <v>20243872</v>
      </c>
      <c r="U10" s="15">
        <f t="shared" si="10"/>
        <v>4873200</v>
      </c>
      <c r="V10" s="15">
        <f t="shared" si="0"/>
        <v>10121936</v>
      </c>
      <c r="W10" s="37">
        <f t="shared" si="11"/>
        <v>14995136</v>
      </c>
    </row>
    <row r="11" spans="1:24" x14ac:dyDescent="0.2">
      <c r="A11" s="4" t="s">
        <v>56</v>
      </c>
      <c r="B11" s="1" t="s">
        <v>57</v>
      </c>
      <c r="C11" s="11" t="s">
        <v>58</v>
      </c>
      <c r="D11" s="83">
        <v>123</v>
      </c>
      <c r="E11" s="16">
        <f t="shared" si="1"/>
        <v>9154398</v>
      </c>
      <c r="F11" s="83">
        <v>79</v>
      </c>
      <c r="G11" s="18">
        <f t="shared" si="2"/>
        <v>2483760</v>
      </c>
      <c r="H11" s="83"/>
      <c r="I11" s="16">
        <f t="shared" si="3"/>
        <v>0</v>
      </c>
      <c r="J11" s="83"/>
      <c r="K11" s="18">
        <f t="shared" si="4"/>
        <v>0</v>
      </c>
      <c r="L11" s="83"/>
      <c r="M11" s="16">
        <f t="shared" si="5"/>
        <v>0</v>
      </c>
      <c r="N11" s="83"/>
      <c r="O11" s="18">
        <f t="shared" si="6"/>
        <v>0</v>
      </c>
      <c r="P11" s="83">
        <v>26</v>
      </c>
      <c r="Q11" s="16">
        <f t="shared" si="7"/>
        <v>1935076</v>
      </c>
      <c r="R11" s="83">
        <v>20</v>
      </c>
      <c r="S11" s="18">
        <f t="shared" si="8"/>
        <v>628800</v>
      </c>
      <c r="T11" s="44">
        <f t="shared" si="9"/>
        <v>11089474</v>
      </c>
      <c r="U11" s="15">
        <f t="shared" si="10"/>
        <v>3112560</v>
      </c>
      <c r="V11" s="15">
        <f t="shared" si="0"/>
        <v>5544737</v>
      </c>
      <c r="W11" s="37">
        <f t="shared" si="11"/>
        <v>8657297</v>
      </c>
    </row>
    <row r="12" spans="1:24" x14ac:dyDescent="0.2">
      <c r="A12" s="4" t="s">
        <v>0</v>
      </c>
      <c r="B12" s="1" t="s">
        <v>48</v>
      </c>
      <c r="C12" s="11" t="s">
        <v>1</v>
      </c>
      <c r="D12" s="83"/>
      <c r="E12" s="16">
        <f t="shared" si="1"/>
        <v>0</v>
      </c>
      <c r="F12" s="83"/>
      <c r="G12" s="18">
        <f t="shared" si="2"/>
        <v>0</v>
      </c>
      <c r="H12" s="83">
        <v>4</v>
      </c>
      <c r="I12" s="16">
        <f t="shared" si="3"/>
        <v>297704</v>
      </c>
      <c r="J12" s="83">
        <v>0</v>
      </c>
      <c r="K12" s="18">
        <f t="shared" si="4"/>
        <v>0</v>
      </c>
      <c r="L12" s="83"/>
      <c r="M12" s="16">
        <f t="shared" si="5"/>
        <v>0</v>
      </c>
      <c r="N12" s="83"/>
      <c r="O12" s="18">
        <f t="shared" si="6"/>
        <v>0</v>
      </c>
      <c r="P12" s="83"/>
      <c r="Q12" s="16">
        <f t="shared" si="7"/>
        <v>0</v>
      </c>
      <c r="R12" s="83"/>
      <c r="S12" s="18">
        <f t="shared" si="8"/>
        <v>0</v>
      </c>
      <c r="T12" s="44">
        <f t="shared" si="9"/>
        <v>297704</v>
      </c>
      <c r="U12" s="15">
        <f t="shared" si="10"/>
        <v>0</v>
      </c>
      <c r="V12" s="15">
        <f t="shared" si="0"/>
        <v>148852</v>
      </c>
      <c r="W12" s="37">
        <f t="shared" si="11"/>
        <v>148852</v>
      </c>
    </row>
    <row r="13" spans="1:24" x14ac:dyDescent="0.2">
      <c r="A13" s="4" t="s">
        <v>46</v>
      </c>
      <c r="B13" s="1" t="s">
        <v>51</v>
      </c>
      <c r="C13" s="11" t="s">
        <v>59</v>
      </c>
      <c r="D13" s="83">
        <v>1429</v>
      </c>
      <c r="E13" s="16">
        <f t="shared" si="1"/>
        <v>106354754</v>
      </c>
      <c r="F13" s="83">
        <v>451</v>
      </c>
      <c r="G13" s="18">
        <f t="shared" si="2"/>
        <v>14179440</v>
      </c>
      <c r="H13" s="83">
        <v>380</v>
      </c>
      <c r="I13" s="16">
        <f t="shared" si="3"/>
        <v>28281880</v>
      </c>
      <c r="J13" s="83">
        <v>103</v>
      </c>
      <c r="K13" s="18">
        <f t="shared" si="4"/>
        <v>3238320</v>
      </c>
      <c r="L13" s="83">
        <v>8</v>
      </c>
      <c r="M13" s="16">
        <f t="shared" si="5"/>
        <v>595408</v>
      </c>
      <c r="N13" s="83">
        <v>4</v>
      </c>
      <c r="O13" s="18">
        <f t="shared" si="6"/>
        <v>125760</v>
      </c>
      <c r="P13" s="83">
        <v>198</v>
      </c>
      <c r="Q13" s="16">
        <f t="shared" si="7"/>
        <v>14736348</v>
      </c>
      <c r="R13" s="83">
        <v>90</v>
      </c>
      <c r="S13" s="18">
        <f t="shared" si="8"/>
        <v>2829600</v>
      </c>
      <c r="T13" s="44">
        <f t="shared" si="9"/>
        <v>149968390</v>
      </c>
      <c r="U13" s="15">
        <f t="shared" si="10"/>
        <v>20373120</v>
      </c>
      <c r="V13" s="15">
        <f t="shared" si="0"/>
        <v>74984195</v>
      </c>
      <c r="W13" s="37">
        <f t="shared" si="11"/>
        <v>95357315</v>
      </c>
    </row>
    <row r="14" spans="1:24" x14ac:dyDescent="0.2">
      <c r="A14" s="4" t="s">
        <v>49</v>
      </c>
      <c r="B14" s="1" t="s">
        <v>53</v>
      </c>
      <c r="C14" s="11" t="s">
        <v>60</v>
      </c>
      <c r="D14" s="83"/>
      <c r="E14" s="16">
        <f t="shared" si="1"/>
        <v>0</v>
      </c>
      <c r="F14" s="83"/>
      <c r="G14" s="18">
        <f t="shared" si="2"/>
        <v>0</v>
      </c>
      <c r="H14" s="83"/>
      <c r="I14" s="16">
        <f t="shared" si="3"/>
        <v>0</v>
      </c>
      <c r="J14" s="83"/>
      <c r="K14" s="18">
        <f t="shared" si="4"/>
        <v>0</v>
      </c>
      <c r="L14" s="83"/>
      <c r="M14" s="16">
        <f t="shared" si="5"/>
        <v>0</v>
      </c>
      <c r="N14" s="83"/>
      <c r="O14" s="18">
        <f t="shared" si="6"/>
        <v>0</v>
      </c>
      <c r="P14" s="83"/>
      <c r="Q14" s="16">
        <f t="shared" si="7"/>
        <v>0</v>
      </c>
      <c r="R14" s="83"/>
      <c r="S14" s="18">
        <f t="shared" si="8"/>
        <v>0</v>
      </c>
      <c r="T14" s="44">
        <f t="shared" si="9"/>
        <v>0</v>
      </c>
      <c r="U14" s="15">
        <f t="shared" si="10"/>
        <v>0</v>
      </c>
      <c r="V14" s="15">
        <f t="shared" si="0"/>
        <v>0</v>
      </c>
      <c r="W14" s="37">
        <f t="shared" si="11"/>
        <v>0</v>
      </c>
    </row>
    <row r="15" spans="1:24" ht="13.5" thickBot="1" x14ac:dyDescent="0.25">
      <c r="A15" s="8" t="s">
        <v>61</v>
      </c>
      <c r="B15" s="9" t="s">
        <v>56</v>
      </c>
      <c r="C15" s="19" t="s">
        <v>62</v>
      </c>
      <c r="D15" s="83">
        <v>91</v>
      </c>
      <c r="E15" s="16">
        <f t="shared" si="1"/>
        <v>6772766</v>
      </c>
      <c r="F15" s="83">
        <v>56</v>
      </c>
      <c r="G15" s="18">
        <f t="shared" si="2"/>
        <v>1760640</v>
      </c>
      <c r="H15" s="83">
        <v>21</v>
      </c>
      <c r="I15" s="16">
        <f t="shared" si="3"/>
        <v>1562946</v>
      </c>
      <c r="J15" s="83">
        <v>4</v>
      </c>
      <c r="K15" s="18">
        <f t="shared" si="4"/>
        <v>125760</v>
      </c>
      <c r="L15" s="83"/>
      <c r="M15" s="16">
        <f t="shared" si="5"/>
        <v>0</v>
      </c>
      <c r="N15" s="83"/>
      <c r="O15" s="18">
        <f t="shared" si="6"/>
        <v>0</v>
      </c>
      <c r="P15" s="83"/>
      <c r="Q15" s="16">
        <f t="shared" si="7"/>
        <v>0</v>
      </c>
      <c r="R15" s="67"/>
      <c r="S15" s="18">
        <f t="shared" si="8"/>
        <v>0</v>
      </c>
      <c r="T15" s="44">
        <f t="shared" si="9"/>
        <v>8335712</v>
      </c>
      <c r="U15" s="15">
        <f t="shared" si="10"/>
        <v>1886400</v>
      </c>
      <c r="V15" s="15">
        <f t="shared" si="0"/>
        <v>4167856</v>
      </c>
      <c r="W15" s="37">
        <f t="shared" si="11"/>
        <v>6054256</v>
      </c>
    </row>
    <row r="16" spans="1:24" ht="15.75" thickBot="1" x14ac:dyDescent="0.3">
      <c r="A16" s="104" t="s">
        <v>793</v>
      </c>
      <c r="B16" s="86"/>
      <c r="C16" s="87"/>
      <c r="D16" s="41">
        <f>SUM(D5:D15)</f>
        <v>4050</v>
      </c>
      <c r="E16" s="41">
        <f>SUM(E5:E15)</f>
        <v>301425300</v>
      </c>
      <c r="F16" s="41">
        <f t="shared" ref="F16:W16" si="12">SUM(F7:F15)</f>
        <v>2307</v>
      </c>
      <c r="G16" s="41">
        <f t="shared" si="12"/>
        <v>72532080</v>
      </c>
      <c r="H16" s="41">
        <f t="shared" si="12"/>
        <v>690</v>
      </c>
      <c r="I16" s="41">
        <f t="shared" si="12"/>
        <v>51353940</v>
      </c>
      <c r="J16" s="41">
        <f t="shared" si="12"/>
        <v>289</v>
      </c>
      <c r="K16" s="41">
        <f t="shared" si="12"/>
        <v>9086160</v>
      </c>
      <c r="L16" s="41">
        <f t="shared" si="12"/>
        <v>8</v>
      </c>
      <c r="M16" s="41">
        <f t="shared" si="12"/>
        <v>595408</v>
      </c>
      <c r="N16" s="41">
        <f t="shared" si="12"/>
        <v>4</v>
      </c>
      <c r="O16" s="41">
        <f t="shared" si="12"/>
        <v>125760</v>
      </c>
      <c r="P16" s="41">
        <f t="shared" si="12"/>
        <v>320</v>
      </c>
      <c r="Q16" s="41">
        <f t="shared" si="12"/>
        <v>23816320</v>
      </c>
      <c r="R16" s="41">
        <f t="shared" si="12"/>
        <v>203</v>
      </c>
      <c r="S16" s="54">
        <f t="shared" si="12"/>
        <v>6382320</v>
      </c>
      <c r="T16" s="41">
        <f t="shared" si="12"/>
        <v>377190968</v>
      </c>
      <c r="U16" s="34">
        <f t="shared" si="12"/>
        <v>88126320</v>
      </c>
      <c r="V16" s="34">
        <f t="shared" si="12"/>
        <v>188595484</v>
      </c>
      <c r="W16" s="38">
        <f t="shared" si="12"/>
        <v>276721804</v>
      </c>
      <c r="X16" s="42">
        <f>(U16+V16)</f>
        <v>276721804</v>
      </c>
    </row>
    <row r="17" spans="8:8" x14ac:dyDescent="0.2">
      <c r="H17" s="35"/>
    </row>
  </sheetData>
  <mergeCells count="15">
    <mergeCell ref="A1:W1"/>
    <mergeCell ref="A2:W2"/>
    <mergeCell ref="A3:W3"/>
    <mergeCell ref="W5:W6"/>
    <mergeCell ref="D5:G5"/>
    <mergeCell ref="H5:K5"/>
    <mergeCell ref="L5:O5"/>
    <mergeCell ref="P5:S5"/>
    <mergeCell ref="A16:C16"/>
    <mergeCell ref="T5:T6"/>
    <mergeCell ref="U5:U6"/>
    <mergeCell ref="V5:V6"/>
    <mergeCell ref="A5:A6"/>
    <mergeCell ref="B5:B6"/>
    <mergeCell ref="C5:C6"/>
  </mergeCells>
  <phoneticPr fontId="3" type="noConversion"/>
  <printOptions horizontalCentered="1"/>
  <pageMargins left="0.39370078740157483" right="0.39370078740157483" top="1.9685039370078741" bottom="0.98425196850393704" header="0.39370078740157483" footer="0.59055118110236227"/>
  <pageSetup paperSize="20480" scale="40" orientation="landscape" r:id="rId1"/>
  <headerFooter alignWithMargins="0">
    <oddHeader>&amp;LDivisión de Municipalidades 
Departamento de Finanzas Municipales
Unidad de Análisis Financiero</oddHead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Normal="100" workbookViewId="0">
      <selection activeCell="C4" sqref="C1:Y1048576"/>
    </sheetView>
  </sheetViews>
  <sheetFormatPr baseColWidth="10" defaultRowHeight="12.75" x14ac:dyDescent="0.2"/>
  <cols>
    <col min="1" max="1" width="10.42578125" customWidth="1"/>
    <col min="2" max="2" width="14.140625" customWidth="1"/>
    <col min="3" max="3" width="17.28515625" customWidth="1"/>
    <col min="4" max="4" width="14.42578125" style="43" customWidth="1"/>
    <col min="5" max="6" width="15" style="43" customWidth="1"/>
    <col min="7" max="7" width="14.7109375" style="43" customWidth="1"/>
    <col min="8" max="8" width="14.42578125" style="43" customWidth="1"/>
    <col min="9" max="9" width="15" style="43" customWidth="1"/>
    <col min="10" max="11" width="14.7109375" style="43" customWidth="1"/>
    <col min="12" max="12" width="14.42578125" style="43" customWidth="1"/>
    <col min="13" max="13" width="15" style="43" customWidth="1"/>
    <col min="14" max="14" width="15.85546875" style="43" customWidth="1"/>
    <col min="15" max="15" width="14.7109375" style="43" customWidth="1"/>
    <col min="16" max="16" width="14.42578125" style="43" customWidth="1"/>
    <col min="17" max="17" width="15" style="43" customWidth="1"/>
    <col min="18" max="18" width="15.140625" style="43" customWidth="1"/>
    <col min="19" max="19" width="14.7109375" style="43" customWidth="1"/>
    <col min="20" max="20" width="12.42578125" style="43" customWidth="1"/>
    <col min="21" max="21" width="15.140625" style="43" customWidth="1"/>
    <col min="22" max="22" width="12.28515625" customWidth="1"/>
    <col min="23" max="23" width="15.140625" customWidth="1"/>
    <col min="25" max="25" width="12.7109375" bestFit="1" customWidth="1"/>
  </cols>
  <sheetData>
    <row r="1" spans="1:24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4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4" s="31" customFormat="1" ht="18" x14ac:dyDescent="0.25">
      <c r="A3" s="98" t="s">
        <v>850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4" s="43" customFormat="1" ht="13.5" thickBot="1" x14ac:dyDescent="0.25"/>
    <row r="5" spans="1:24" ht="20.25" customHeight="1" thickBot="1" x14ac:dyDescent="0.25">
      <c r="A5" s="92" t="s">
        <v>787</v>
      </c>
      <c r="B5" s="92" t="s">
        <v>788</v>
      </c>
      <c r="C5" s="96" t="s">
        <v>789</v>
      </c>
      <c r="D5" s="101" t="s">
        <v>9</v>
      </c>
      <c r="E5" s="102"/>
      <c r="F5" s="102"/>
      <c r="G5" s="103"/>
      <c r="H5" s="101" t="s">
        <v>10</v>
      </c>
      <c r="I5" s="102"/>
      <c r="J5" s="102"/>
      <c r="K5" s="103"/>
      <c r="L5" s="101" t="s">
        <v>11</v>
      </c>
      <c r="M5" s="102"/>
      <c r="N5" s="102"/>
      <c r="O5" s="103"/>
      <c r="P5" s="101" t="s">
        <v>12</v>
      </c>
      <c r="Q5" s="102"/>
      <c r="R5" s="102"/>
      <c r="S5" s="102"/>
      <c r="T5" s="109" t="s">
        <v>791</v>
      </c>
      <c r="U5" s="88" t="s">
        <v>790</v>
      </c>
      <c r="V5" s="105" t="s">
        <v>792</v>
      </c>
      <c r="W5" s="107" t="s">
        <v>820</v>
      </c>
    </row>
    <row r="6" spans="1:24" ht="48.75" customHeight="1" thickBot="1" x14ac:dyDescent="0.25">
      <c r="A6" s="93"/>
      <c r="B6" s="93"/>
      <c r="C6" s="97"/>
      <c r="D6" s="75" t="s">
        <v>812</v>
      </c>
      <c r="E6" s="71" t="s">
        <v>785</v>
      </c>
      <c r="F6" s="71" t="s">
        <v>784</v>
      </c>
      <c r="G6" s="76" t="s">
        <v>786</v>
      </c>
      <c r="H6" s="77" t="s">
        <v>783</v>
      </c>
      <c r="I6" s="71" t="s">
        <v>785</v>
      </c>
      <c r="J6" s="71" t="s">
        <v>784</v>
      </c>
      <c r="K6" s="76" t="s">
        <v>786</v>
      </c>
      <c r="L6" s="77" t="s">
        <v>783</v>
      </c>
      <c r="M6" s="71" t="s">
        <v>785</v>
      </c>
      <c r="N6" s="71" t="s">
        <v>784</v>
      </c>
      <c r="O6" s="76" t="s">
        <v>786</v>
      </c>
      <c r="P6" s="77" t="s">
        <v>783</v>
      </c>
      <c r="Q6" s="71" t="s">
        <v>785</v>
      </c>
      <c r="R6" s="71" t="s">
        <v>784</v>
      </c>
      <c r="S6" s="76" t="s">
        <v>786</v>
      </c>
      <c r="T6" s="110"/>
      <c r="U6" s="89"/>
      <c r="V6" s="106"/>
      <c r="W6" s="108"/>
    </row>
    <row r="7" spans="1:24" x14ac:dyDescent="0.2">
      <c r="A7" s="12" t="s">
        <v>63</v>
      </c>
      <c r="B7" s="2" t="s">
        <v>64</v>
      </c>
      <c r="C7" s="13" t="s">
        <v>65</v>
      </c>
      <c r="D7" s="83"/>
      <c r="E7" s="16">
        <f>D7*74426</f>
        <v>0</v>
      </c>
      <c r="F7" s="83"/>
      <c r="G7" s="18">
        <f>F7*31440</f>
        <v>0</v>
      </c>
      <c r="H7" s="83"/>
      <c r="I7" s="16">
        <f>H7*74426</f>
        <v>0</v>
      </c>
      <c r="J7" s="83"/>
      <c r="K7" s="18">
        <f>J7*31440</f>
        <v>0</v>
      </c>
      <c r="L7" s="83"/>
      <c r="M7" s="16">
        <f>L7*74426</f>
        <v>0</v>
      </c>
      <c r="N7" s="83"/>
      <c r="O7" s="18">
        <f>N7*31440</f>
        <v>0</v>
      </c>
      <c r="P7" s="67"/>
      <c r="Q7" s="16">
        <f>P7*74426</f>
        <v>0</v>
      </c>
      <c r="R7" s="67"/>
      <c r="S7" s="18">
        <f>R7*31440</f>
        <v>0</v>
      </c>
      <c r="T7" s="44">
        <f>(E7+I7+M7+Q7)</f>
        <v>0</v>
      </c>
      <c r="U7" s="16">
        <f>(G7+K7+O7+S7)</f>
        <v>0</v>
      </c>
      <c r="V7" s="15">
        <f>T7/2</f>
        <v>0</v>
      </c>
      <c r="W7" s="37">
        <f>(V7+U7)</f>
        <v>0</v>
      </c>
    </row>
    <row r="8" spans="1:24" x14ac:dyDescent="0.2">
      <c r="A8" s="4" t="s">
        <v>66</v>
      </c>
      <c r="B8" s="1" t="s">
        <v>67</v>
      </c>
      <c r="C8" s="5" t="s">
        <v>68</v>
      </c>
      <c r="D8" s="83"/>
      <c r="E8" s="16">
        <f t="shared" ref="E8:E15" si="0">D8*74426</f>
        <v>0</v>
      </c>
      <c r="F8" s="83"/>
      <c r="G8" s="18">
        <f t="shared" ref="G8:G15" si="1">F8*31440</f>
        <v>0</v>
      </c>
      <c r="H8" s="83">
        <v>24</v>
      </c>
      <c r="I8" s="16">
        <f t="shared" ref="I8:I15" si="2">H8*74426</f>
        <v>1786224</v>
      </c>
      <c r="J8" s="83">
        <v>10</v>
      </c>
      <c r="K8" s="18">
        <f t="shared" ref="K8:K15" si="3">J8*31440</f>
        <v>314400</v>
      </c>
      <c r="L8" s="83"/>
      <c r="M8" s="16">
        <f t="shared" ref="M8:M15" si="4">L8*74426</f>
        <v>0</v>
      </c>
      <c r="N8" s="83"/>
      <c r="O8" s="18">
        <f t="shared" ref="O8:O15" si="5">N8*31440</f>
        <v>0</v>
      </c>
      <c r="P8" s="67"/>
      <c r="Q8" s="16">
        <f t="shared" ref="Q8:Q15" si="6">P8*74426</f>
        <v>0</v>
      </c>
      <c r="R8" s="67"/>
      <c r="S8" s="18">
        <f t="shared" ref="S8:S15" si="7">R8*31440</f>
        <v>0</v>
      </c>
      <c r="T8" s="45">
        <f t="shared" ref="T8:T15" si="8">(E8+I8+M8+Q8)</f>
        <v>1786224</v>
      </c>
      <c r="U8" s="46">
        <f t="shared" ref="U8:U15" si="9">(G8+K8+O8+S8)</f>
        <v>314400</v>
      </c>
      <c r="V8" s="3">
        <f t="shared" ref="V8:V15" si="10">T8/2</f>
        <v>893112</v>
      </c>
      <c r="W8" s="37">
        <f t="shared" ref="W8:W15" si="11">(V8+U8)</f>
        <v>1207512</v>
      </c>
    </row>
    <row r="9" spans="1:24" x14ac:dyDescent="0.2">
      <c r="A9" s="4" t="s">
        <v>64</v>
      </c>
      <c r="B9" s="1" t="s">
        <v>63</v>
      </c>
      <c r="C9" s="5" t="s">
        <v>69</v>
      </c>
      <c r="D9" s="83"/>
      <c r="E9" s="16">
        <f t="shared" si="0"/>
        <v>0</v>
      </c>
      <c r="F9" s="83"/>
      <c r="G9" s="18">
        <f t="shared" si="1"/>
        <v>0</v>
      </c>
      <c r="H9" s="83">
        <v>325</v>
      </c>
      <c r="I9" s="16">
        <f t="shared" si="2"/>
        <v>24188450</v>
      </c>
      <c r="J9" s="83">
        <v>185</v>
      </c>
      <c r="K9" s="18">
        <f t="shared" si="3"/>
        <v>5816400</v>
      </c>
      <c r="L9" s="83">
        <v>12</v>
      </c>
      <c r="M9" s="16">
        <f t="shared" si="4"/>
        <v>893112</v>
      </c>
      <c r="N9" s="83">
        <v>12</v>
      </c>
      <c r="O9" s="18">
        <f t="shared" si="5"/>
        <v>377280</v>
      </c>
      <c r="P9" s="67"/>
      <c r="Q9" s="16">
        <f t="shared" si="6"/>
        <v>0</v>
      </c>
      <c r="R9" s="67"/>
      <c r="S9" s="18">
        <f t="shared" si="7"/>
        <v>0</v>
      </c>
      <c r="T9" s="45">
        <f t="shared" si="8"/>
        <v>25081562</v>
      </c>
      <c r="U9" s="46">
        <f t="shared" si="9"/>
        <v>6193680</v>
      </c>
      <c r="V9" s="3">
        <f t="shared" si="10"/>
        <v>12540781</v>
      </c>
      <c r="W9" s="37">
        <f t="shared" si="11"/>
        <v>18734461</v>
      </c>
    </row>
    <row r="10" spans="1:24" x14ac:dyDescent="0.2">
      <c r="A10" s="4" t="s">
        <v>67</v>
      </c>
      <c r="B10" s="1" t="s">
        <v>66</v>
      </c>
      <c r="C10" s="5" t="s">
        <v>70</v>
      </c>
      <c r="D10" s="83">
        <v>5</v>
      </c>
      <c r="E10" s="16">
        <f t="shared" si="0"/>
        <v>372130</v>
      </c>
      <c r="F10" s="83">
        <v>0</v>
      </c>
      <c r="G10" s="18">
        <f t="shared" si="1"/>
        <v>0</v>
      </c>
      <c r="H10" s="83">
        <v>108</v>
      </c>
      <c r="I10" s="16">
        <f t="shared" si="2"/>
        <v>8038008</v>
      </c>
      <c r="J10" s="83">
        <v>64</v>
      </c>
      <c r="K10" s="18">
        <f t="shared" si="3"/>
        <v>2012160</v>
      </c>
      <c r="L10" s="83"/>
      <c r="M10" s="16">
        <f t="shared" si="4"/>
        <v>0</v>
      </c>
      <c r="N10" s="83"/>
      <c r="O10" s="18">
        <f t="shared" si="5"/>
        <v>0</v>
      </c>
      <c r="P10" s="58"/>
      <c r="Q10" s="16">
        <f t="shared" si="6"/>
        <v>0</v>
      </c>
      <c r="R10" s="58"/>
      <c r="S10" s="18">
        <f t="shared" si="7"/>
        <v>0</v>
      </c>
      <c r="T10" s="45">
        <f t="shared" si="8"/>
        <v>8410138</v>
      </c>
      <c r="U10" s="46">
        <f t="shared" si="9"/>
        <v>2012160</v>
      </c>
      <c r="V10" s="3">
        <f t="shared" si="10"/>
        <v>4205069</v>
      </c>
      <c r="W10" s="37">
        <f t="shared" si="11"/>
        <v>6217229</v>
      </c>
    </row>
    <row r="11" spans="1:24" x14ac:dyDescent="0.2">
      <c r="A11" s="4" t="s">
        <v>71</v>
      </c>
      <c r="B11" s="1" t="s">
        <v>72</v>
      </c>
      <c r="C11" s="5" t="s">
        <v>73</v>
      </c>
      <c r="D11" s="83">
        <v>2</v>
      </c>
      <c r="E11" s="16">
        <f t="shared" si="0"/>
        <v>148852</v>
      </c>
      <c r="F11" s="83">
        <v>2</v>
      </c>
      <c r="G11" s="18">
        <f t="shared" si="1"/>
        <v>62880</v>
      </c>
      <c r="H11" s="83">
        <v>35</v>
      </c>
      <c r="I11" s="16">
        <f t="shared" si="2"/>
        <v>2604910</v>
      </c>
      <c r="J11" s="83">
        <v>20</v>
      </c>
      <c r="K11" s="18">
        <f t="shared" si="3"/>
        <v>628800</v>
      </c>
      <c r="L11" s="83"/>
      <c r="M11" s="16">
        <f t="shared" si="4"/>
        <v>0</v>
      </c>
      <c r="N11" s="83"/>
      <c r="O11" s="18">
        <f t="shared" si="5"/>
        <v>0</v>
      </c>
      <c r="P11" s="67"/>
      <c r="Q11" s="16">
        <f t="shared" si="6"/>
        <v>0</v>
      </c>
      <c r="R11" s="67"/>
      <c r="S11" s="18">
        <f t="shared" si="7"/>
        <v>0</v>
      </c>
      <c r="T11" s="45">
        <f t="shared" si="8"/>
        <v>2753762</v>
      </c>
      <c r="U11" s="46">
        <f t="shared" si="9"/>
        <v>691680</v>
      </c>
      <c r="V11" s="3">
        <f t="shared" si="10"/>
        <v>1376881</v>
      </c>
      <c r="W11" s="37">
        <f t="shared" si="11"/>
        <v>2068561</v>
      </c>
    </row>
    <row r="12" spans="1:24" x14ac:dyDescent="0.2">
      <c r="A12" s="4" t="s">
        <v>74</v>
      </c>
      <c r="B12" s="1" t="s">
        <v>74</v>
      </c>
      <c r="C12" s="5" t="s">
        <v>75</v>
      </c>
      <c r="D12" s="83"/>
      <c r="E12" s="16">
        <f t="shared" si="0"/>
        <v>0</v>
      </c>
      <c r="F12" s="83"/>
      <c r="G12" s="18">
        <f t="shared" si="1"/>
        <v>0</v>
      </c>
      <c r="H12" s="83">
        <v>156</v>
      </c>
      <c r="I12" s="16">
        <f t="shared" si="2"/>
        <v>11610456</v>
      </c>
      <c r="J12" s="83">
        <v>93</v>
      </c>
      <c r="K12" s="18">
        <f t="shared" si="3"/>
        <v>2923920</v>
      </c>
      <c r="L12" s="83"/>
      <c r="M12" s="16">
        <f t="shared" si="4"/>
        <v>0</v>
      </c>
      <c r="N12" s="83"/>
      <c r="O12" s="18">
        <f t="shared" si="5"/>
        <v>0</v>
      </c>
      <c r="P12" s="58"/>
      <c r="Q12" s="16">
        <f t="shared" si="6"/>
        <v>0</v>
      </c>
      <c r="R12" s="58"/>
      <c r="S12" s="18">
        <f t="shared" si="7"/>
        <v>0</v>
      </c>
      <c r="T12" s="45">
        <f t="shared" si="8"/>
        <v>11610456</v>
      </c>
      <c r="U12" s="46">
        <f t="shared" si="9"/>
        <v>2923920</v>
      </c>
      <c r="V12" s="3">
        <f t="shared" si="10"/>
        <v>5805228</v>
      </c>
      <c r="W12" s="37">
        <f t="shared" si="11"/>
        <v>8729148</v>
      </c>
    </row>
    <row r="13" spans="1:24" x14ac:dyDescent="0.2">
      <c r="A13" s="4" t="s">
        <v>76</v>
      </c>
      <c r="B13" s="1" t="s">
        <v>77</v>
      </c>
      <c r="C13" s="5" t="s">
        <v>78</v>
      </c>
      <c r="D13" s="83"/>
      <c r="E13" s="16">
        <f t="shared" si="0"/>
        <v>0</v>
      </c>
      <c r="F13" s="83"/>
      <c r="G13" s="18">
        <f t="shared" si="1"/>
        <v>0</v>
      </c>
      <c r="H13" s="83">
        <v>37</v>
      </c>
      <c r="I13" s="16">
        <f t="shared" si="2"/>
        <v>2753762</v>
      </c>
      <c r="J13" s="83">
        <v>15</v>
      </c>
      <c r="K13" s="18">
        <f t="shared" si="3"/>
        <v>471600</v>
      </c>
      <c r="L13" s="83"/>
      <c r="M13" s="16">
        <f t="shared" si="4"/>
        <v>0</v>
      </c>
      <c r="N13" s="83"/>
      <c r="O13" s="18">
        <f t="shared" si="5"/>
        <v>0</v>
      </c>
      <c r="P13" s="58"/>
      <c r="Q13" s="16">
        <f t="shared" si="6"/>
        <v>0</v>
      </c>
      <c r="R13" s="58"/>
      <c r="S13" s="18">
        <f t="shared" si="7"/>
        <v>0</v>
      </c>
      <c r="T13" s="45">
        <f t="shared" si="8"/>
        <v>2753762</v>
      </c>
      <c r="U13" s="46">
        <f t="shared" si="9"/>
        <v>471600</v>
      </c>
      <c r="V13" s="3">
        <f t="shared" si="10"/>
        <v>1376881</v>
      </c>
      <c r="W13" s="37">
        <f t="shared" si="11"/>
        <v>1848481</v>
      </c>
    </row>
    <row r="14" spans="1:24" x14ac:dyDescent="0.2">
      <c r="A14" s="4" t="s">
        <v>77</v>
      </c>
      <c r="B14" s="1" t="s">
        <v>79</v>
      </c>
      <c r="C14" s="5" t="s">
        <v>80</v>
      </c>
      <c r="D14" s="83"/>
      <c r="E14" s="16">
        <f t="shared" si="0"/>
        <v>0</v>
      </c>
      <c r="F14" s="83"/>
      <c r="G14" s="18">
        <f t="shared" si="1"/>
        <v>0</v>
      </c>
      <c r="H14" s="83"/>
      <c r="I14" s="16">
        <f t="shared" si="2"/>
        <v>0</v>
      </c>
      <c r="J14" s="83"/>
      <c r="K14" s="18">
        <f t="shared" si="3"/>
        <v>0</v>
      </c>
      <c r="L14" s="83"/>
      <c r="M14" s="16">
        <f t="shared" si="4"/>
        <v>0</v>
      </c>
      <c r="N14" s="83"/>
      <c r="O14" s="18">
        <f t="shared" si="5"/>
        <v>0</v>
      </c>
      <c r="P14" s="67"/>
      <c r="Q14" s="16">
        <f t="shared" si="6"/>
        <v>0</v>
      </c>
      <c r="R14" s="67"/>
      <c r="S14" s="18">
        <f t="shared" si="7"/>
        <v>0</v>
      </c>
      <c r="T14" s="45">
        <f t="shared" si="8"/>
        <v>0</v>
      </c>
      <c r="U14" s="46">
        <f t="shared" si="9"/>
        <v>0</v>
      </c>
      <c r="V14" s="3">
        <f t="shared" si="10"/>
        <v>0</v>
      </c>
      <c r="W14" s="37">
        <f t="shared" si="11"/>
        <v>0</v>
      </c>
    </row>
    <row r="15" spans="1:24" ht="13.5" thickBot="1" x14ac:dyDescent="0.25">
      <c r="A15" s="4" t="s">
        <v>79</v>
      </c>
      <c r="B15" s="1" t="s">
        <v>76</v>
      </c>
      <c r="C15" s="5" t="s">
        <v>81</v>
      </c>
      <c r="D15" s="83"/>
      <c r="E15" s="16">
        <f t="shared" si="0"/>
        <v>0</v>
      </c>
      <c r="F15" s="83"/>
      <c r="G15" s="18">
        <f t="shared" si="1"/>
        <v>0</v>
      </c>
      <c r="H15" s="83">
        <v>36</v>
      </c>
      <c r="I15" s="16">
        <f t="shared" si="2"/>
        <v>2679336</v>
      </c>
      <c r="J15" s="83">
        <v>21</v>
      </c>
      <c r="K15" s="18">
        <f t="shared" si="3"/>
        <v>660240</v>
      </c>
      <c r="L15" s="83"/>
      <c r="M15" s="16">
        <f t="shared" si="4"/>
        <v>0</v>
      </c>
      <c r="N15" s="83"/>
      <c r="O15" s="18">
        <f t="shared" si="5"/>
        <v>0</v>
      </c>
      <c r="P15" s="67"/>
      <c r="Q15" s="16">
        <f t="shared" si="6"/>
        <v>0</v>
      </c>
      <c r="R15" s="67"/>
      <c r="S15" s="18">
        <f t="shared" si="7"/>
        <v>0</v>
      </c>
      <c r="T15" s="47">
        <f t="shared" si="8"/>
        <v>2679336</v>
      </c>
      <c r="U15" s="48">
        <f t="shared" si="9"/>
        <v>660240</v>
      </c>
      <c r="V15" s="7">
        <f t="shared" si="10"/>
        <v>1339668</v>
      </c>
      <c r="W15" s="37">
        <f t="shared" si="11"/>
        <v>1999908</v>
      </c>
    </row>
    <row r="16" spans="1:24" ht="15.75" thickBot="1" x14ac:dyDescent="0.3">
      <c r="A16" s="104" t="s">
        <v>793</v>
      </c>
      <c r="B16" s="86"/>
      <c r="C16" s="87"/>
      <c r="D16" s="41">
        <f>SUM(D7:D15)</f>
        <v>7</v>
      </c>
      <c r="E16" s="41">
        <f t="shared" ref="E16:V16" si="12">SUM(E7:E15)</f>
        <v>520982</v>
      </c>
      <c r="F16" s="41">
        <f t="shared" si="12"/>
        <v>2</v>
      </c>
      <c r="G16" s="41">
        <f t="shared" si="12"/>
        <v>62880</v>
      </c>
      <c r="H16" s="41">
        <f t="shared" si="12"/>
        <v>721</v>
      </c>
      <c r="I16" s="41">
        <f t="shared" si="12"/>
        <v>53661146</v>
      </c>
      <c r="J16" s="41">
        <f t="shared" si="12"/>
        <v>408</v>
      </c>
      <c r="K16" s="41">
        <f t="shared" si="12"/>
        <v>12827520</v>
      </c>
      <c r="L16" s="41">
        <f t="shared" si="12"/>
        <v>12</v>
      </c>
      <c r="M16" s="41">
        <f t="shared" si="12"/>
        <v>893112</v>
      </c>
      <c r="N16" s="41">
        <f t="shared" si="12"/>
        <v>12</v>
      </c>
      <c r="O16" s="41">
        <f t="shared" si="12"/>
        <v>377280</v>
      </c>
      <c r="P16" s="41">
        <f t="shared" si="12"/>
        <v>0</v>
      </c>
      <c r="Q16" s="41">
        <f t="shared" si="12"/>
        <v>0</v>
      </c>
      <c r="R16" s="41">
        <f t="shared" si="12"/>
        <v>0</v>
      </c>
      <c r="S16" s="41">
        <f t="shared" si="12"/>
        <v>0</v>
      </c>
      <c r="T16" s="41">
        <f t="shared" si="12"/>
        <v>55075240</v>
      </c>
      <c r="U16" s="41">
        <f t="shared" si="12"/>
        <v>13267680</v>
      </c>
      <c r="V16" s="36">
        <f t="shared" si="12"/>
        <v>27537620</v>
      </c>
      <c r="W16" s="38">
        <f>(V16+U16)</f>
        <v>40805300</v>
      </c>
      <c r="X16" s="42">
        <f>(U16+V16)</f>
        <v>40805300</v>
      </c>
    </row>
  </sheetData>
  <mergeCells count="15">
    <mergeCell ref="V5:V6"/>
    <mergeCell ref="W5:W6"/>
    <mergeCell ref="A16:C16"/>
    <mergeCell ref="A1:W1"/>
    <mergeCell ref="A2:W2"/>
    <mergeCell ref="A3:W3"/>
    <mergeCell ref="D5:G5"/>
    <mergeCell ref="H5:K5"/>
    <mergeCell ref="L5:O5"/>
    <mergeCell ref="P5:S5"/>
    <mergeCell ref="T5:T6"/>
    <mergeCell ref="U5:U6"/>
    <mergeCell ref="A5:A6"/>
    <mergeCell ref="B5:B6"/>
    <mergeCell ref="C5:C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opLeftCell="H1" zoomScaleNormal="100" workbookViewId="0">
      <selection activeCell="H31" sqref="H31"/>
    </sheetView>
  </sheetViews>
  <sheetFormatPr baseColWidth="10" defaultRowHeight="12.75" x14ac:dyDescent="0.2"/>
  <cols>
    <col min="2" max="2" width="14.42578125" customWidth="1"/>
    <col min="3" max="3" width="15.5703125" customWidth="1"/>
    <col min="4" max="4" width="14.42578125" style="43" customWidth="1"/>
    <col min="5" max="5" width="15" style="43" customWidth="1"/>
    <col min="6" max="6" width="15.28515625" style="43" customWidth="1"/>
    <col min="7" max="7" width="14.7109375" style="43" customWidth="1"/>
    <col min="8" max="8" width="14.42578125" style="43" customWidth="1"/>
    <col min="9" max="9" width="15" style="43" customWidth="1"/>
    <col min="10" max="10" width="15.42578125" style="43" customWidth="1"/>
    <col min="11" max="11" width="14.7109375" style="43" customWidth="1"/>
    <col min="12" max="12" width="14.42578125" style="43" customWidth="1"/>
    <col min="13" max="13" width="14.7109375" style="43" customWidth="1"/>
    <col min="14" max="14" width="14.5703125" style="43" customWidth="1"/>
    <col min="15" max="15" width="14.7109375" style="43" customWidth="1"/>
    <col min="16" max="16" width="14.42578125" style="43" customWidth="1"/>
    <col min="17" max="17" width="15" style="43" customWidth="1"/>
    <col min="18" max="18" width="15.140625" style="43" customWidth="1"/>
    <col min="19" max="19" width="14.7109375" style="43" customWidth="1"/>
    <col min="20" max="20" width="13.85546875" style="43" customWidth="1"/>
    <col min="21" max="21" width="13.42578125" style="43" customWidth="1"/>
    <col min="22" max="22" width="14.140625" style="43" customWidth="1"/>
    <col min="23" max="23" width="15.7109375" customWidth="1"/>
    <col min="24" max="24" width="12.7109375" bestFit="1" customWidth="1"/>
  </cols>
  <sheetData>
    <row r="1" spans="1:25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5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5" s="31" customFormat="1" ht="18" x14ac:dyDescent="0.25">
      <c r="A3" s="98" t="s">
        <v>851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5" ht="13.5" thickBot="1" x14ac:dyDescent="0.25"/>
    <row r="5" spans="1:25" ht="21" customHeight="1" thickBot="1" x14ac:dyDescent="0.25">
      <c r="A5" s="118" t="s">
        <v>787</v>
      </c>
      <c r="B5" s="120" t="s">
        <v>788</v>
      </c>
      <c r="C5" s="96" t="s">
        <v>789</v>
      </c>
      <c r="D5" s="101" t="s">
        <v>9</v>
      </c>
      <c r="E5" s="102"/>
      <c r="F5" s="102"/>
      <c r="G5" s="103"/>
      <c r="H5" s="101" t="s">
        <v>10</v>
      </c>
      <c r="I5" s="102"/>
      <c r="J5" s="102"/>
      <c r="K5" s="103"/>
      <c r="L5" s="101" t="s">
        <v>11</v>
      </c>
      <c r="M5" s="102"/>
      <c r="N5" s="102"/>
      <c r="O5" s="103"/>
      <c r="P5" s="101" t="s">
        <v>12</v>
      </c>
      <c r="Q5" s="102"/>
      <c r="R5" s="102"/>
      <c r="S5" s="102"/>
      <c r="T5" s="114" t="s">
        <v>791</v>
      </c>
      <c r="U5" s="116" t="s">
        <v>790</v>
      </c>
      <c r="V5" s="116" t="s">
        <v>792</v>
      </c>
      <c r="W5" s="122" t="s">
        <v>820</v>
      </c>
    </row>
    <row r="6" spans="1:25" ht="43.5" customHeight="1" thickBot="1" x14ac:dyDescent="0.25">
      <c r="A6" s="119"/>
      <c r="B6" s="121"/>
      <c r="C6" s="97"/>
      <c r="D6" s="75" t="s">
        <v>812</v>
      </c>
      <c r="E6" s="71" t="s">
        <v>785</v>
      </c>
      <c r="F6" s="71" t="s">
        <v>784</v>
      </c>
      <c r="G6" s="76" t="s">
        <v>786</v>
      </c>
      <c r="H6" s="75" t="s">
        <v>812</v>
      </c>
      <c r="I6" s="71" t="s">
        <v>785</v>
      </c>
      <c r="J6" s="71" t="s">
        <v>784</v>
      </c>
      <c r="K6" s="76" t="s">
        <v>786</v>
      </c>
      <c r="L6" s="75" t="s">
        <v>812</v>
      </c>
      <c r="M6" s="71" t="s">
        <v>785</v>
      </c>
      <c r="N6" s="71" t="s">
        <v>784</v>
      </c>
      <c r="O6" s="76" t="s">
        <v>786</v>
      </c>
      <c r="P6" s="75" t="s">
        <v>812</v>
      </c>
      <c r="Q6" s="71" t="s">
        <v>785</v>
      </c>
      <c r="R6" s="71" t="s">
        <v>784</v>
      </c>
      <c r="S6" s="76" t="s">
        <v>786</v>
      </c>
      <c r="T6" s="115"/>
      <c r="U6" s="117"/>
      <c r="V6" s="117"/>
      <c r="W6" s="123"/>
    </row>
    <row r="7" spans="1:25" x14ac:dyDescent="0.2">
      <c r="A7" s="12" t="s">
        <v>82</v>
      </c>
      <c r="B7" s="2" t="s">
        <v>82</v>
      </c>
      <c r="C7" s="13" t="s">
        <v>83</v>
      </c>
      <c r="D7" s="83">
        <v>1214</v>
      </c>
      <c r="E7" s="16">
        <f>D7*74426</f>
        <v>90353164</v>
      </c>
      <c r="F7" s="83">
        <v>554</v>
      </c>
      <c r="G7" s="18">
        <f>F7*31440</f>
        <v>17417760</v>
      </c>
      <c r="H7" s="83">
        <v>428</v>
      </c>
      <c r="I7" s="16">
        <f>H7*74426</f>
        <v>31854328</v>
      </c>
      <c r="J7" s="83">
        <v>223</v>
      </c>
      <c r="K7" s="18">
        <f>J7*31440</f>
        <v>7011120</v>
      </c>
      <c r="L7" s="83">
        <v>6</v>
      </c>
      <c r="M7" s="16">
        <f>L7*74426</f>
        <v>446556</v>
      </c>
      <c r="N7" s="83">
        <v>3</v>
      </c>
      <c r="O7" s="18">
        <f>N7*31440</f>
        <v>94320</v>
      </c>
      <c r="P7" s="83">
        <v>341</v>
      </c>
      <c r="Q7" s="16">
        <f>P7*74426</f>
        <v>25379266</v>
      </c>
      <c r="R7" s="83">
        <v>264</v>
      </c>
      <c r="S7" s="18">
        <f>R7*31440</f>
        <v>8300160</v>
      </c>
      <c r="T7" s="44">
        <f>(E7+I7+M7+Q7)</f>
        <v>148033314</v>
      </c>
      <c r="U7" s="16">
        <f>(G7+K7+O7+S7)</f>
        <v>32823360</v>
      </c>
      <c r="V7" s="16">
        <f>T7/2</f>
        <v>74016657</v>
      </c>
      <c r="W7" s="37">
        <f>(V7+U7)</f>
        <v>106840017</v>
      </c>
      <c r="Y7" s="42"/>
    </row>
    <row r="8" spans="1:25" x14ac:dyDescent="0.2">
      <c r="A8" s="4" t="s">
        <v>84</v>
      </c>
      <c r="B8" s="1" t="s">
        <v>85</v>
      </c>
      <c r="C8" s="5" t="s">
        <v>86</v>
      </c>
      <c r="D8" s="83">
        <v>73</v>
      </c>
      <c r="E8" s="16">
        <f t="shared" ref="E8:E21" si="0">D8*74426</f>
        <v>5433098</v>
      </c>
      <c r="F8" s="83">
        <v>34</v>
      </c>
      <c r="G8" s="18">
        <f t="shared" ref="G8:G21" si="1">F8*31440</f>
        <v>1068960</v>
      </c>
      <c r="H8" s="83">
        <v>32</v>
      </c>
      <c r="I8" s="16">
        <f t="shared" ref="I8:I21" si="2">H8*74426</f>
        <v>2381632</v>
      </c>
      <c r="J8" s="83">
        <v>22</v>
      </c>
      <c r="K8" s="18">
        <f t="shared" ref="K8:K21" si="3">J8*31440</f>
        <v>691680</v>
      </c>
      <c r="L8" s="83"/>
      <c r="M8" s="16">
        <f t="shared" ref="M8:M21" si="4">L8*74426</f>
        <v>0</v>
      </c>
      <c r="N8" s="83"/>
      <c r="O8" s="18">
        <f t="shared" ref="O8:O21" si="5">N8*31440</f>
        <v>0</v>
      </c>
      <c r="P8" s="83">
        <v>30</v>
      </c>
      <c r="Q8" s="16">
        <f t="shared" ref="Q8:Q21" si="6">P8*74426</f>
        <v>2232780</v>
      </c>
      <c r="R8" s="83">
        <v>24</v>
      </c>
      <c r="S8" s="18">
        <f t="shared" ref="S8:S21" si="7">R8*31440</f>
        <v>754560</v>
      </c>
      <c r="T8" s="44">
        <f t="shared" ref="T8:T21" si="8">(E8+I8+M8+Q8)</f>
        <v>10047510</v>
      </c>
      <c r="U8" s="46">
        <f t="shared" ref="U8:U21" si="9">(G8+K8+O8+S8)</f>
        <v>2515200</v>
      </c>
      <c r="V8" s="46">
        <f t="shared" ref="V8:V21" si="10">T8/2</f>
        <v>5023755</v>
      </c>
      <c r="W8" s="37">
        <f t="shared" ref="W8:W21" si="11">(V8+U8)</f>
        <v>7538955</v>
      </c>
      <c r="Y8" s="42"/>
    </row>
    <row r="9" spans="1:25" x14ac:dyDescent="0.2">
      <c r="A9" s="4" t="s">
        <v>87</v>
      </c>
      <c r="B9" s="1" t="s">
        <v>84</v>
      </c>
      <c r="C9" s="5" t="s">
        <v>88</v>
      </c>
      <c r="D9" s="83"/>
      <c r="E9" s="16">
        <f t="shared" si="0"/>
        <v>0</v>
      </c>
      <c r="F9" s="83"/>
      <c r="G9" s="18">
        <f t="shared" si="1"/>
        <v>0</v>
      </c>
      <c r="H9" s="83">
        <v>580</v>
      </c>
      <c r="I9" s="16">
        <f t="shared" si="2"/>
        <v>43167080</v>
      </c>
      <c r="J9" s="83">
        <v>400</v>
      </c>
      <c r="K9" s="18">
        <f t="shared" si="3"/>
        <v>12576000</v>
      </c>
      <c r="L9" s="83">
        <v>8</v>
      </c>
      <c r="M9" s="16">
        <f t="shared" si="4"/>
        <v>595408</v>
      </c>
      <c r="N9" s="83">
        <v>7</v>
      </c>
      <c r="O9" s="18">
        <f t="shared" si="5"/>
        <v>220080</v>
      </c>
      <c r="P9" s="83"/>
      <c r="Q9" s="16">
        <f t="shared" si="6"/>
        <v>0</v>
      </c>
      <c r="R9" s="83"/>
      <c r="S9" s="18">
        <f t="shared" si="7"/>
        <v>0</v>
      </c>
      <c r="T9" s="44">
        <f t="shared" si="8"/>
        <v>43762488</v>
      </c>
      <c r="U9" s="46">
        <f t="shared" si="9"/>
        <v>12796080</v>
      </c>
      <c r="V9" s="46">
        <f t="shared" si="10"/>
        <v>21881244</v>
      </c>
      <c r="W9" s="37">
        <f t="shared" si="11"/>
        <v>34677324</v>
      </c>
      <c r="Y9" s="42"/>
    </row>
    <row r="10" spans="1:25" x14ac:dyDescent="0.2">
      <c r="A10" s="4" t="s">
        <v>85</v>
      </c>
      <c r="B10" s="1" t="s">
        <v>87</v>
      </c>
      <c r="C10" s="5" t="s">
        <v>89</v>
      </c>
      <c r="D10" s="83"/>
      <c r="E10" s="16">
        <f t="shared" si="0"/>
        <v>0</v>
      </c>
      <c r="F10" s="83"/>
      <c r="G10" s="18">
        <f t="shared" si="1"/>
        <v>0</v>
      </c>
      <c r="H10" s="83"/>
      <c r="I10" s="16">
        <f t="shared" si="2"/>
        <v>0</v>
      </c>
      <c r="J10" s="83"/>
      <c r="K10" s="18">
        <f t="shared" si="3"/>
        <v>0</v>
      </c>
      <c r="L10" s="83"/>
      <c r="M10" s="16">
        <f t="shared" si="4"/>
        <v>0</v>
      </c>
      <c r="N10" s="83"/>
      <c r="O10" s="18">
        <f t="shared" si="5"/>
        <v>0</v>
      </c>
      <c r="P10" s="83"/>
      <c r="Q10" s="16">
        <f t="shared" si="6"/>
        <v>0</v>
      </c>
      <c r="R10" s="83"/>
      <c r="S10" s="18">
        <f t="shared" si="7"/>
        <v>0</v>
      </c>
      <c r="T10" s="44">
        <f t="shared" si="8"/>
        <v>0</v>
      </c>
      <c r="U10" s="46">
        <f t="shared" si="9"/>
        <v>0</v>
      </c>
      <c r="V10" s="46">
        <f t="shared" si="10"/>
        <v>0</v>
      </c>
      <c r="W10" s="37">
        <f t="shared" si="11"/>
        <v>0</v>
      </c>
      <c r="Y10" s="42"/>
    </row>
    <row r="11" spans="1:25" x14ac:dyDescent="0.2">
      <c r="A11" s="4" t="s">
        <v>90</v>
      </c>
      <c r="B11" s="1" t="s">
        <v>91</v>
      </c>
      <c r="C11" s="5" t="s">
        <v>92</v>
      </c>
      <c r="D11" s="83">
        <v>274</v>
      </c>
      <c r="E11" s="16">
        <f t="shared" si="0"/>
        <v>20392724</v>
      </c>
      <c r="F11" s="83">
        <v>138</v>
      </c>
      <c r="G11" s="18">
        <f t="shared" si="1"/>
        <v>4338720</v>
      </c>
      <c r="H11" s="83">
        <v>43</v>
      </c>
      <c r="I11" s="16">
        <f t="shared" si="2"/>
        <v>3200318</v>
      </c>
      <c r="J11" s="83">
        <v>29</v>
      </c>
      <c r="K11" s="18">
        <f t="shared" si="3"/>
        <v>911760</v>
      </c>
      <c r="L11" s="83"/>
      <c r="M11" s="16">
        <f t="shared" si="4"/>
        <v>0</v>
      </c>
      <c r="N11" s="83"/>
      <c r="O11" s="18">
        <f t="shared" si="5"/>
        <v>0</v>
      </c>
      <c r="P11" s="83">
        <v>81</v>
      </c>
      <c r="Q11" s="16">
        <f t="shared" si="6"/>
        <v>6028506</v>
      </c>
      <c r="R11" s="83">
        <v>58</v>
      </c>
      <c r="S11" s="18">
        <f t="shared" si="7"/>
        <v>1823520</v>
      </c>
      <c r="T11" s="44">
        <f t="shared" si="8"/>
        <v>29621548</v>
      </c>
      <c r="U11" s="46">
        <f t="shared" si="9"/>
        <v>7074000</v>
      </c>
      <c r="V11" s="46">
        <f t="shared" si="10"/>
        <v>14810774</v>
      </c>
      <c r="W11" s="37">
        <f t="shared" si="11"/>
        <v>21884774</v>
      </c>
      <c r="Y11" s="42"/>
    </row>
    <row r="12" spans="1:25" x14ac:dyDescent="0.2">
      <c r="A12" s="4" t="s">
        <v>91</v>
      </c>
      <c r="B12" s="1" t="s">
        <v>90</v>
      </c>
      <c r="C12" s="5" t="s">
        <v>93</v>
      </c>
      <c r="D12" s="83">
        <v>123</v>
      </c>
      <c r="E12" s="16">
        <f t="shared" si="0"/>
        <v>9154398</v>
      </c>
      <c r="F12" s="83">
        <v>81</v>
      </c>
      <c r="G12" s="18">
        <f t="shared" si="1"/>
        <v>2546640</v>
      </c>
      <c r="H12" s="83">
        <v>25</v>
      </c>
      <c r="I12" s="16">
        <f t="shared" si="2"/>
        <v>1860650</v>
      </c>
      <c r="J12" s="83">
        <v>11</v>
      </c>
      <c r="K12" s="18">
        <f t="shared" si="3"/>
        <v>345840</v>
      </c>
      <c r="L12" s="83"/>
      <c r="M12" s="16">
        <f t="shared" si="4"/>
        <v>0</v>
      </c>
      <c r="N12" s="83"/>
      <c r="O12" s="18">
        <f t="shared" si="5"/>
        <v>0</v>
      </c>
      <c r="P12" s="83">
        <v>19</v>
      </c>
      <c r="Q12" s="16">
        <f t="shared" si="6"/>
        <v>1414094</v>
      </c>
      <c r="R12" s="83">
        <v>18</v>
      </c>
      <c r="S12" s="18">
        <f t="shared" si="7"/>
        <v>565920</v>
      </c>
      <c r="T12" s="44">
        <f t="shared" si="8"/>
        <v>12429142</v>
      </c>
      <c r="U12" s="46">
        <f t="shared" si="9"/>
        <v>3458400</v>
      </c>
      <c r="V12" s="46">
        <f t="shared" si="10"/>
        <v>6214571</v>
      </c>
      <c r="W12" s="37">
        <f t="shared" si="11"/>
        <v>9672971</v>
      </c>
      <c r="Y12" s="42"/>
    </row>
    <row r="13" spans="1:25" x14ac:dyDescent="0.2">
      <c r="A13" s="4" t="s">
        <v>94</v>
      </c>
      <c r="B13" s="1" t="s">
        <v>95</v>
      </c>
      <c r="C13" s="5" t="s">
        <v>96</v>
      </c>
      <c r="D13" s="83">
        <v>1565</v>
      </c>
      <c r="E13" s="16">
        <f t="shared" si="0"/>
        <v>116476690</v>
      </c>
      <c r="F13" s="83">
        <v>824</v>
      </c>
      <c r="G13" s="18">
        <f t="shared" si="1"/>
        <v>25906560</v>
      </c>
      <c r="H13" s="83">
        <v>450</v>
      </c>
      <c r="I13" s="16">
        <f t="shared" si="2"/>
        <v>33491700</v>
      </c>
      <c r="J13" s="83">
        <v>270</v>
      </c>
      <c r="K13" s="18">
        <f t="shared" si="3"/>
        <v>8488800</v>
      </c>
      <c r="L13" s="83">
        <v>9</v>
      </c>
      <c r="M13" s="16">
        <f t="shared" si="4"/>
        <v>669834</v>
      </c>
      <c r="N13" s="83">
        <v>7</v>
      </c>
      <c r="O13" s="18">
        <f t="shared" si="5"/>
        <v>220080</v>
      </c>
      <c r="P13" s="83">
        <v>175</v>
      </c>
      <c r="Q13" s="16">
        <f t="shared" si="6"/>
        <v>13024550</v>
      </c>
      <c r="R13" s="83">
        <v>151</v>
      </c>
      <c r="S13" s="18">
        <f t="shared" si="7"/>
        <v>4747440</v>
      </c>
      <c r="T13" s="44">
        <f t="shared" si="8"/>
        <v>163662774</v>
      </c>
      <c r="U13" s="46">
        <f t="shared" si="9"/>
        <v>39362880</v>
      </c>
      <c r="V13" s="46">
        <f t="shared" si="10"/>
        <v>81831387</v>
      </c>
      <c r="W13" s="37">
        <f t="shared" si="11"/>
        <v>121194267</v>
      </c>
      <c r="Y13" s="42"/>
    </row>
    <row r="14" spans="1:25" x14ac:dyDescent="0.2">
      <c r="A14" s="4" t="s">
        <v>97</v>
      </c>
      <c r="B14" s="1" t="s">
        <v>98</v>
      </c>
      <c r="C14" s="5" t="s">
        <v>99</v>
      </c>
      <c r="D14" s="83">
        <v>451</v>
      </c>
      <c r="E14" s="16">
        <f t="shared" si="0"/>
        <v>33566126</v>
      </c>
      <c r="F14" s="83">
        <v>261</v>
      </c>
      <c r="G14" s="18">
        <f t="shared" si="1"/>
        <v>8205840</v>
      </c>
      <c r="H14" s="83">
        <v>178</v>
      </c>
      <c r="I14" s="16">
        <f t="shared" si="2"/>
        <v>13247828</v>
      </c>
      <c r="J14" s="83">
        <v>140</v>
      </c>
      <c r="K14" s="18">
        <f t="shared" si="3"/>
        <v>4401600</v>
      </c>
      <c r="L14" s="83"/>
      <c r="M14" s="16">
        <f t="shared" si="4"/>
        <v>0</v>
      </c>
      <c r="N14" s="83"/>
      <c r="O14" s="18">
        <f t="shared" si="5"/>
        <v>0</v>
      </c>
      <c r="P14" s="83"/>
      <c r="Q14" s="16">
        <f t="shared" si="6"/>
        <v>0</v>
      </c>
      <c r="R14" s="83"/>
      <c r="S14" s="18">
        <f t="shared" si="7"/>
        <v>0</v>
      </c>
      <c r="T14" s="44">
        <f t="shared" si="8"/>
        <v>46813954</v>
      </c>
      <c r="U14" s="46">
        <f t="shared" si="9"/>
        <v>12607440</v>
      </c>
      <c r="V14" s="46">
        <f t="shared" si="10"/>
        <v>23406977</v>
      </c>
      <c r="W14" s="37">
        <f t="shared" si="11"/>
        <v>36014417</v>
      </c>
      <c r="Y14" s="42"/>
    </row>
    <row r="15" spans="1:25" x14ac:dyDescent="0.2">
      <c r="A15" s="4" t="s">
        <v>100</v>
      </c>
      <c r="B15" s="1" t="s">
        <v>101</v>
      </c>
      <c r="C15" s="5" t="s">
        <v>102</v>
      </c>
      <c r="D15" s="83">
        <v>148</v>
      </c>
      <c r="E15" s="16">
        <f t="shared" si="0"/>
        <v>11015048</v>
      </c>
      <c r="F15" s="83">
        <v>97</v>
      </c>
      <c r="G15" s="18">
        <f t="shared" si="1"/>
        <v>3049680</v>
      </c>
      <c r="H15" s="83">
        <v>63</v>
      </c>
      <c r="I15" s="16">
        <f t="shared" si="2"/>
        <v>4688838</v>
      </c>
      <c r="J15" s="83">
        <v>43</v>
      </c>
      <c r="K15" s="18">
        <f t="shared" si="3"/>
        <v>1351920</v>
      </c>
      <c r="L15" s="83"/>
      <c r="M15" s="16">
        <f t="shared" si="4"/>
        <v>0</v>
      </c>
      <c r="N15" s="83"/>
      <c r="O15" s="18">
        <f t="shared" si="5"/>
        <v>0</v>
      </c>
      <c r="P15" s="83">
        <v>16</v>
      </c>
      <c r="Q15" s="16">
        <f t="shared" si="6"/>
        <v>1190816</v>
      </c>
      <c r="R15" s="83">
        <v>13</v>
      </c>
      <c r="S15" s="18">
        <f t="shared" si="7"/>
        <v>408720</v>
      </c>
      <c r="T15" s="44">
        <f t="shared" si="8"/>
        <v>16894702</v>
      </c>
      <c r="U15" s="46">
        <f t="shared" si="9"/>
        <v>4810320</v>
      </c>
      <c r="V15" s="46">
        <f t="shared" si="10"/>
        <v>8447351</v>
      </c>
      <c r="W15" s="37">
        <f t="shared" si="11"/>
        <v>13257671</v>
      </c>
      <c r="Y15" s="42"/>
    </row>
    <row r="16" spans="1:25" x14ac:dyDescent="0.2">
      <c r="A16" s="4" t="s">
        <v>103</v>
      </c>
      <c r="B16" s="1" t="s">
        <v>104</v>
      </c>
      <c r="C16" s="5" t="s">
        <v>105</v>
      </c>
      <c r="D16" s="83">
        <v>208</v>
      </c>
      <c r="E16" s="16">
        <f t="shared" si="0"/>
        <v>15480608</v>
      </c>
      <c r="F16" s="83">
        <v>107</v>
      </c>
      <c r="G16" s="18">
        <f t="shared" si="1"/>
        <v>3364080</v>
      </c>
      <c r="H16" s="83">
        <v>40</v>
      </c>
      <c r="I16" s="16">
        <f t="shared" si="2"/>
        <v>2977040</v>
      </c>
      <c r="J16" s="83">
        <v>16</v>
      </c>
      <c r="K16" s="18">
        <f t="shared" si="3"/>
        <v>503040</v>
      </c>
      <c r="L16" s="83"/>
      <c r="M16" s="16">
        <f t="shared" si="4"/>
        <v>0</v>
      </c>
      <c r="N16" s="83"/>
      <c r="O16" s="18">
        <f t="shared" si="5"/>
        <v>0</v>
      </c>
      <c r="P16" s="83">
        <v>10</v>
      </c>
      <c r="Q16" s="16">
        <f t="shared" si="6"/>
        <v>744260</v>
      </c>
      <c r="R16" s="83">
        <v>8</v>
      </c>
      <c r="S16" s="18">
        <f t="shared" si="7"/>
        <v>251520</v>
      </c>
      <c r="T16" s="44">
        <f t="shared" si="8"/>
        <v>19201908</v>
      </c>
      <c r="U16" s="46">
        <f t="shared" si="9"/>
        <v>4118640</v>
      </c>
      <c r="V16" s="46">
        <f t="shared" si="10"/>
        <v>9600954</v>
      </c>
      <c r="W16" s="37">
        <f t="shared" si="11"/>
        <v>13719594</v>
      </c>
      <c r="Y16" s="42"/>
    </row>
    <row r="17" spans="1:25" x14ac:dyDescent="0.2">
      <c r="A17" s="4" t="s">
        <v>106</v>
      </c>
      <c r="B17" s="1" t="s">
        <v>107</v>
      </c>
      <c r="C17" s="5" t="s">
        <v>108</v>
      </c>
      <c r="D17" s="83">
        <v>63</v>
      </c>
      <c r="E17" s="16">
        <f t="shared" si="0"/>
        <v>4688838</v>
      </c>
      <c r="F17" s="83">
        <v>26</v>
      </c>
      <c r="G17" s="18">
        <f t="shared" si="1"/>
        <v>817440</v>
      </c>
      <c r="H17" s="83">
        <v>33</v>
      </c>
      <c r="I17" s="16">
        <f t="shared" si="2"/>
        <v>2456058</v>
      </c>
      <c r="J17" s="83">
        <v>23</v>
      </c>
      <c r="K17" s="18">
        <f t="shared" si="3"/>
        <v>723120</v>
      </c>
      <c r="L17" s="83"/>
      <c r="M17" s="16">
        <f t="shared" si="4"/>
        <v>0</v>
      </c>
      <c r="N17" s="83"/>
      <c r="O17" s="18">
        <f t="shared" si="5"/>
        <v>0</v>
      </c>
      <c r="P17" s="83"/>
      <c r="Q17" s="16">
        <f t="shared" si="6"/>
        <v>0</v>
      </c>
      <c r="R17" s="83"/>
      <c r="S17" s="18">
        <f t="shared" si="7"/>
        <v>0</v>
      </c>
      <c r="T17" s="44">
        <f t="shared" si="8"/>
        <v>7144896</v>
      </c>
      <c r="U17" s="46">
        <f t="shared" si="9"/>
        <v>1540560</v>
      </c>
      <c r="V17" s="46">
        <f t="shared" si="10"/>
        <v>3572448</v>
      </c>
      <c r="W17" s="37">
        <f t="shared" si="11"/>
        <v>5113008</v>
      </c>
      <c r="Y17" s="42"/>
    </row>
    <row r="18" spans="1:25" x14ac:dyDescent="0.2">
      <c r="A18" s="4" t="s">
        <v>95</v>
      </c>
      <c r="B18" s="1" t="s">
        <v>94</v>
      </c>
      <c r="C18" s="5" t="s">
        <v>109</v>
      </c>
      <c r="D18" s="83">
        <v>343</v>
      </c>
      <c r="E18" s="16">
        <f t="shared" si="0"/>
        <v>25528118</v>
      </c>
      <c r="F18" s="83">
        <v>193</v>
      </c>
      <c r="G18" s="18">
        <f t="shared" si="1"/>
        <v>6067920</v>
      </c>
      <c r="H18" s="83">
        <v>101</v>
      </c>
      <c r="I18" s="16">
        <f t="shared" si="2"/>
        <v>7517026</v>
      </c>
      <c r="J18" s="83">
        <v>80</v>
      </c>
      <c r="K18" s="18">
        <f t="shared" si="3"/>
        <v>2515200</v>
      </c>
      <c r="L18" s="83"/>
      <c r="M18" s="16">
        <f t="shared" si="4"/>
        <v>0</v>
      </c>
      <c r="N18" s="83"/>
      <c r="O18" s="18">
        <f t="shared" si="5"/>
        <v>0</v>
      </c>
      <c r="P18" s="83">
        <v>55</v>
      </c>
      <c r="Q18" s="16">
        <f t="shared" si="6"/>
        <v>4093430</v>
      </c>
      <c r="R18" s="83">
        <v>40</v>
      </c>
      <c r="S18" s="18">
        <f t="shared" si="7"/>
        <v>1257600</v>
      </c>
      <c r="T18" s="44">
        <f t="shared" si="8"/>
        <v>37138574</v>
      </c>
      <c r="U18" s="46">
        <f t="shared" si="9"/>
        <v>9840720</v>
      </c>
      <c r="V18" s="46">
        <f t="shared" si="10"/>
        <v>18569287</v>
      </c>
      <c r="W18" s="37">
        <f t="shared" si="11"/>
        <v>28410007</v>
      </c>
      <c r="Y18" s="42"/>
    </row>
    <row r="19" spans="1:25" x14ac:dyDescent="0.2">
      <c r="A19" s="4" t="s">
        <v>104</v>
      </c>
      <c r="B19" s="1" t="s">
        <v>100</v>
      </c>
      <c r="C19" s="5" t="s">
        <v>110</v>
      </c>
      <c r="D19" s="83">
        <v>230</v>
      </c>
      <c r="E19" s="16">
        <f t="shared" si="0"/>
        <v>17117980</v>
      </c>
      <c r="F19" s="83">
        <v>109</v>
      </c>
      <c r="G19" s="18">
        <f t="shared" si="1"/>
        <v>3426960</v>
      </c>
      <c r="H19" s="83">
        <v>43</v>
      </c>
      <c r="I19" s="16">
        <f t="shared" si="2"/>
        <v>3200318</v>
      </c>
      <c r="J19" s="83">
        <v>29</v>
      </c>
      <c r="K19" s="18">
        <f t="shared" si="3"/>
        <v>911760</v>
      </c>
      <c r="L19" s="83"/>
      <c r="M19" s="16">
        <f t="shared" si="4"/>
        <v>0</v>
      </c>
      <c r="N19" s="83"/>
      <c r="O19" s="18">
        <f t="shared" si="5"/>
        <v>0</v>
      </c>
      <c r="P19" s="83"/>
      <c r="Q19" s="16">
        <f t="shared" si="6"/>
        <v>0</v>
      </c>
      <c r="R19" s="83"/>
      <c r="S19" s="18">
        <f t="shared" si="7"/>
        <v>0</v>
      </c>
      <c r="T19" s="44">
        <f t="shared" si="8"/>
        <v>20318298</v>
      </c>
      <c r="U19" s="46">
        <f t="shared" si="9"/>
        <v>4338720</v>
      </c>
      <c r="V19" s="46">
        <f t="shared" si="10"/>
        <v>10159149</v>
      </c>
      <c r="W19" s="37">
        <f t="shared" si="11"/>
        <v>14497869</v>
      </c>
      <c r="Y19" s="42"/>
    </row>
    <row r="20" spans="1:25" x14ac:dyDescent="0.2">
      <c r="A20" s="4" t="s">
        <v>98</v>
      </c>
      <c r="B20" s="1" t="s">
        <v>97</v>
      </c>
      <c r="C20" s="5" t="s">
        <v>111</v>
      </c>
      <c r="D20" s="83">
        <v>145</v>
      </c>
      <c r="E20" s="16">
        <f t="shared" si="0"/>
        <v>10791770</v>
      </c>
      <c r="F20" s="83">
        <v>71</v>
      </c>
      <c r="G20" s="18">
        <f t="shared" si="1"/>
        <v>2232240</v>
      </c>
      <c r="H20" s="83">
        <v>22</v>
      </c>
      <c r="I20" s="16">
        <f t="shared" si="2"/>
        <v>1637372</v>
      </c>
      <c r="J20" s="83">
        <v>9</v>
      </c>
      <c r="K20" s="18">
        <f t="shared" si="3"/>
        <v>282960</v>
      </c>
      <c r="L20" s="83"/>
      <c r="M20" s="16">
        <f t="shared" si="4"/>
        <v>0</v>
      </c>
      <c r="N20" s="83"/>
      <c r="O20" s="18">
        <f t="shared" si="5"/>
        <v>0</v>
      </c>
      <c r="P20" s="83">
        <v>32</v>
      </c>
      <c r="Q20" s="16">
        <f t="shared" si="6"/>
        <v>2381632</v>
      </c>
      <c r="R20" s="83">
        <v>28</v>
      </c>
      <c r="S20" s="18">
        <f t="shared" si="7"/>
        <v>880320</v>
      </c>
      <c r="T20" s="44">
        <f t="shared" si="8"/>
        <v>14810774</v>
      </c>
      <c r="U20" s="46">
        <f t="shared" si="9"/>
        <v>3395520</v>
      </c>
      <c r="V20" s="46">
        <f t="shared" si="10"/>
        <v>7405387</v>
      </c>
      <c r="W20" s="37">
        <f t="shared" si="11"/>
        <v>10800907</v>
      </c>
      <c r="Y20" s="42"/>
    </row>
    <row r="21" spans="1:25" ht="13.5" thickBot="1" x14ac:dyDescent="0.25">
      <c r="A21" s="8" t="s">
        <v>101</v>
      </c>
      <c r="B21" s="9" t="s">
        <v>112</v>
      </c>
      <c r="C21" s="10" t="s">
        <v>113</v>
      </c>
      <c r="D21" s="83">
        <v>128</v>
      </c>
      <c r="E21" s="16">
        <f t="shared" si="0"/>
        <v>9526528</v>
      </c>
      <c r="F21" s="83">
        <v>75</v>
      </c>
      <c r="G21" s="18">
        <f t="shared" si="1"/>
        <v>2358000</v>
      </c>
      <c r="H21" s="83">
        <v>47</v>
      </c>
      <c r="I21" s="16">
        <f t="shared" si="2"/>
        <v>3498022</v>
      </c>
      <c r="J21" s="83">
        <v>28</v>
      </c>
      <c r="K21" s="18">
        <f t="shared" si="3"/>
        <v>880320</v>
      </c>
      <c r="L21" s="83"/>
      <c r="M21" s="16">
        <f t="shared" si="4"/>
        <v>0</v>
      </c>
      <c r="N21" s="83"/>
      <c r="O21" s="18">
        <f t="shared" si="5"/>
        <v>0</v>
      </c>
      <c r="P21" s="83"/>
      <c r="Q21" s="16">
        <f t="shared" si="6"/>
        <v>0</v>
      </c>
      <c r="R21" s="83"/>
      <c r="S21" s="18">
        <f t="shared" si="7"/>
        <v>0</v>
      </c>
      <c r="T21" s="44">
        <f t="shared" si="8"/>
        <v>13024550</v>
      </c>
      <c r="U21" s="46">
        <f t="shared" si="9"/>
        <v>3238320</v>
      </c>
      <c r="V21" s="46">
        <f t="shared" si="10"/>
        <v>6512275</v>
      </c>
      <c r="W21" s="37">
        <f t="shared" si="11"/>
        <v>9750595</v>
      </c>
      <c r="Y21" s="42"/>
    </row>
    <row r="22" spans="1:25" ht="15.75" thickBot="1" x14ac:dyDescent="0.3">
      <c r="A22" s="111" t="s">
        <v>793</v>
      </c>
      <c r="B22" s="112"/>
      <c r="C22" s="113"/>
      <c r="D22" s="41">
        <f>SUM(D7:D21)</f>
        <v>4965</v>
      </c>
      <c r="E22" s="41">
        <f t="shared" ref="E22:V22" si="12">SUM(E7:E21)</f>
        <v>369525090</v>
      </c>
      <c r="F22" s="41">
        <f t="shared" si="12"/>
        <v>2570</v>
      </c>
      <c r="G22" s="41">
        <f t="shared" si="12"/>
        <v>80800800</v>
      </c>
      <c r="H22" s="41">
        <f t="shared" si="12"/>
        <v>2085</v>
      </c>
      <c r="I22" s="41">
        <f t="shared" si="12"/>
        <v>155178210</v>
      </c>
      <c r="J22" s="41">
        <f t="shared" si="12"/>
        <v>1323</v>
      </c>
      <c r="K22" s="41">
        <f t="shared" si="12"/>
        <v>41595120</v>
      </c>
      <c r="L22" s="41">
        <f t="shared" si="12"/>
        <v>23</v>
      </c>
      <c r="M22" s="41">
        <f t="shared" si="12"/>
        <v>1711798</v>
      </c>
      <c r="N22" s="41">
        <f t="shared" si="12"/>
        <v>17</v>
      </c>
      <c r="O22" s="41">
        <f t="shared" si="12"/>
        <v>534480</v>
      </c>
      <c r="P22" s="41">
        <f t="shared" si="12"/>
        <v>759</v>
      </c>
      <c r="Q22" s="41">
        <f t="shared" si="12"/>
        <v>56489334</v>
      </c>
      <c r="R22" s="41">
        <f t="shared" si="12"/>
        <v>604</v>
      </c>
      <c r="S22" s="41">
        <f t="shared" si="12"/>
        <v>18989760</v>
      </c>
      <c r="T22" s="41">
        <f t="shared" si="12"/>
        <v>582904432</v>
      </c>
      <c r="U22" s="41">
        <f t="shared" si="12"/>
        <v>141920160</v>
      </c>
      <c r="V22" s="50">
        <f t="shared" si="12"/>
        <v>291452216</v>
      </c>
      <c r="W22" s="56">
        <f>SUM(W7:W21)</f>
        <v>433372376</v>
      </c>
      <c r="X22" s="42">
        <f>(U22+V22)</f>
        <v>433372376</v>
      </c>
    </row>
  </sheetData>
  <mergeCells count="15">
    <mergeCell ref="A1:W1"/>
    <mergeCell ref="A2:W2"/>
    <mergeCell ref="A3:W3"/>
    <mergeCell ref="W5:W6"/>
    <mergeCell ref="D5:G5"/>
    <mergeCell ref="H5:K5"/>
    <mergeCell ref="L5:O5"/>
    <mergeCell ref="P5:S5"/>
    <mergeCell ref="A22:C22"/>
    <mergeCell ref="T5:T6"/>
    <mergeCell ref="U5:U6"/>
    <mergeCell ref="V5:V6"/>
    <mergeCell ref="A5:A6"/>
    <mergeCell ref="B5:B6"/>
    <mergeCell ref="C5:C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Normal="100" workbookViewId="0">
      <selection activeCell="C4" sqref="C1:X1048576"/>
    </sheetView>
  </sheetViews>
  <sheetFormatPr baseColWidth="10" defaultRowHeight="12.75" x14ac:dyDescent="0.2"/>
  <cols>
    <col min="2" max="2" width="15" customWidth="1"/>
    <col min="3" max="3" width="16.7109375" customWidth="1"/>
    <col min="4" max="20" width="16.7109375" style="43" customWidth="1"/>
    <col min="21" max="21" width="19" style="43" customWidth="1"/>
    <col min="22" max="22" width="16.5703125" style="43" customWidth="1"/>
    <col min="23" max="23" width="15.5703125" customWidth="1"/>
    <col min="24" max="24" width="12.85546875" customWidth="1"/>
    <col min="27" max="27" width="13" bestFit="1" customWidth="1"/>
  </cols>
  <sheetData>
    <row r="1" spans="1:26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6" s="31" customFormat="1" ht="18" x14ac:dyDescent="0.25">
      <c r="A2" s="98" t="s">
        <v>861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6" s="31" customFormat="1" ht="18" x14ac:dyDescent="0.25">
      <c r="A3" s="98" t="s">
        <v>852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6" ht="13.5" thickBot="1" x14ac:dyDescent="0.25"/>
    <row r="5" spans="1:26" ht="13.5" customHeight="1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814</v>
      </c>
      <c r="Q5" s="125"/>
      <c r="R5" s="125"/>
      <c r="S5" s="126"/>
      <c r="T5" s="109" t="s">
        <v>791</v>
      </c>
      <c r="U5" s="88" t="s">
        <v>790</v>
      </c>
      <c r="V5" s="88" t="s">
        <v>792</v>
      </c>
      <c r="W5" s="107" t="s">
        <v>820</v>
      </c>
    </row>
    <row r="6" spans="1:26" ht="51" customHeight="1" thickBot="1" x14ac:dyDescent="0.25">
      <c r="A6" s="119"/>
      <c r="B6" s="121"/>
      <c r="C6" s="97"/>
      <c r="D6" s="57" t="s">
        <v>812</v>
      </c>
      <c r="E6" s="71" t="s">
        <v>785</v>
      </c>
      <c r="F6" s="24" t="s">
        <v>784</v>
      </c>
      <c r="G6" s="25" t="s">
        <v>786</v>
      </c>
      <c r="H6" s="57" t="s">
        <v>812</v>
      </c>
      <c r="I6" s="71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10"/>
      <c r="U6" s="89"/>
      <c r="V6" s="89"/>
      <c r="W6" s="108"/>
    </row>
    <row r="7" spans="1:26" x14ac:dyDescent="0.2">
      <c r="A7" s="12" t="s">
        <v>114</v>
      </c>
      <c r="B7" s="2" t="s">
        <v>115</v>
      </c>
      <c r="C7" s="13" t="s">
        <v>116</v>
      </c>
      <c r="D7" s="83">
        <v>57</v>
      </c>
      <c r="E7" s="16">
        <f>D7*74426</f>
        <v>4242282</v>
      </c>
      <c r="F7" s="83">
        <v>10</v>
      </c>
      <c r="G7" s="18">
        <f>F7*31440</f>
        <v>314400</v>
      </c>
      <c r="H7" s="83"/>
      <c r="I7" s="16">
        <f>H7*74426</f>
        <v>0</v>
      </c>
      <c r="J7" s="83"/>
      <c r="K7" s="18">
        <f>J7*31440</f>
        <v>0</v>
      </c>
      <c r="L7" s="83"/>
      <c r="M7" s="16">
        <f>L7*74426</f>
        <v>0</v>
      </c>
      <c r="N7" s="83"/>
      <c r="O7" s="18">
        <f>N7*31440</f>
        <v>0</v>
      </c>
      <c r="P7" s="83"/>
      <c r="Q7" s="16">
        <f>P7*74426</f>
        <v>0</v>
      </c>
      <c r="R7" s="83"/>
      <c r="S7" s="18">
        <f>R7*31440</f>
        <v>0</v>
      </c>
      <c r="T7" s="44">
        <f>(E7+I7+M7+Q7)</f>
        <v>4242282</v>
      </c>
      <c r="U7" s="16">
        <f>(G7+K7+O7+S7)</f>
        <v>314400</v>
      </c>
      <c r="V7" s="16">
        <f>T7/2</f>
        <v>2121141</v>
      </c>
      <c r="W7" s="37">
        <f>(V7+U7)</f>
        <v>2435541</v>
      </c>
      <c r="Z7" s="42"/>
    </row>
    <row r="8" spans="1:26" x14ac:dyDescent="0.2">
      <c r="A8" s="4" t="s">
        <v>115</v>
      </c>
      <c r="B8" s="1" t="s">
        <v>117</v>
      </c>
      <c r="C8" s="5" t="s">
        <v>118</v>
      </c>
      <c r="D8" s="83">
        <v>270</v>
      </c>
      <c r="E8" s="16">
        <f t="shared" ref="E8:E44" si="0">D8*74426</f>
        <v>20095020</v>
      </c>
      <c r="F8" s="83">
        <v>207</v>
      </c>
      <c r="G8" s="18">
        <f t="shared" ref="G8:G44" si="1">F8*31440</f>
        <v>6508080</v>
      </c>
      <c r="H8" s="83">
        <v>61</v>
      </c>
      <c r="I8" s="16">
        <f t="shared" ref="I8:I44" si="2">H8*74426</f>
        <v>4539986</v>
      </c>
      <c r="J8" s="83">
        <v>46</v>
      </c>
      <c r="K8" s="18">
        <f t="shared" ref="K8:K44" si="3">J8*31440</f>
        <v>1446240</v>
      </c>
      <c r="L8" s="83">
        <v>2</v>
      </c>
      <c r="M8" s="16">
        <f t="shared" ref="M8:M44" si="4">L8*74426</f>
        <v>148852</v>
      </c>
      <c r="N8" s="83">
        <v>2</v>
      </c>
      <c r="O8" s="18">
        <f t="shared" ref="O8:O44" si="5">N8*31440</f>
        <v>62880</v>
      </c>
      <c r="P8" s="83">
        <v>71</v>
      </c>
      <c r="Q8" s="16">
        <f t="shared" ref="Q8:Q44" si="6">P8*74426</f>
        <v>5284246</v>
      </c>
      <c r="R8" s="83">
        <v>67</v>
      </c>
      <c r="S8" s="18">
        <f t="shared" ref="S8:S44" si="7">R8*31440</f>
        <v>2106480</v>
      </c>
      <c r="T8" s="44">
        <f t="shared" ref="T8:T44" si="8">(E8+I8+M8+Q8)</f>
        <v>30068104</v>
      </c>
      <c r="U8" s="16">
        <f t="shared" ref="U8:U44" si="9">(G8+K8+O8+S8)</f>
        <v>10123680</v>
      </c>
      <c r="V8" s="16">
        <f t="shared" ref="V8:V44" si="10">T8/2</f>
        <v>15034052</v>
      </c>
      <c r="W8" s="37">
        <f t="shared" ref="W8:W44" si="11">(V8+U8)</f>
        <v>25157732</v>
      </c>
      <c r="Z8" s="42"/>
    </row>
    <row r="9" spans="1:26" x14ac:dyDescent="0.2">
      <c r="A9" s="4" t="s">
        <v>119</v>
      </c>
      <c r="B9" s="1" t="s">
        <v>120</v>
      </c>
      <c r="C9" s="5" t="s">
        <v>121</v>
      </c>
      <c r="D9" s="83">
        <v>95</v>
      </c>
      <c r="E9" s="16">
        <f t="shared" si="0"/>
        <v>7070470</v>
      </c>
      <c r="F9" s="83">
        <v>52</v>
      </c>
      <c r="G9" s="18">
        <f t="shared" si="1"/>
        <v>1634880</v>
      </c>
      <c r="H9" s="83">
        <v>29</v>
      </c>
      <c r="I9" s="16">
        <f t="shared" si="2"/>
        <v>2158354</v>
      </c>
      <c r="J9" s="83">
        <v>22</v>
      </c>
      <c r="K9" s="18">
        <f t="shared" si="3"/>
        <v>691680</v>
      </c>
      <c r="L9" s="83"/>
      <c r="M9" s="16">
        <f t="shared" si="4"/>
        <v>0</v>
      </c>
      <c r="N9" s="83"/>
      <c r="O9" s="18">
        <f t="shared" si="5"/>
        <v>0</v>
      </c>
      <c r="P9" s="83">
        <v>25</v>
      </c>
      <c r="Q9" s="16">
        <f t="shared" si="6"/>
        <v>1860650</v>
      </c>
      <c r="R9" s="83">
        <v>17</v>
      </c>
      <c r="S9" s="18">
        <f t="shared" si="7"/>
        <v>534480</v>
      </c>
      <c r="T9" s="44">
        <f t="shared" si="8"/>
        <v>11089474</v>
      </c>
      <c r="U9" s="16">
        <f t="shared" si="9"/>
        <v>2861040</v>
      </c>
      <c r="V9" s="16">
        <f t="shared" si="10"/>
        <v>5544737</v>
      </c>
      <c r="W9" s="37">
        <f t="shared" si="11"/>
        <v>8405777</v>
      </c>
      <c r="Z9" s="42"/>
    </row>
    <row r="10" spans="1:26" x14ac:dyDescent="0.2">
      <c r="A10" s="4" t="s">
        <v>122</v>
      </c>
      <c r="B10" s="1" t="s">
        <v>123</v>
      </c>
      <c r="C10" s="5" t="s">
        <v>124</v>
      </c>
      <c r="D10" s="83">
        <v>254</v>
      </c>
      <c r="E10" s="16">
        <f t="shared" si="0"/>
        <v>18904204</v>
      </c>
      <c r="F10" s="83">
        <v>135</v>
      </c>
      <c r="G10" s="18">
        <f t="shared" si="1"/>
        <v>4244400</v>
      </c>
      <c r="H10" s="83">
        <v>25</v>
      </c>
      <c r="I10" s="16">
        <f t="shared" si="2"/>
        <v>1860650</v>
      </c>
      <c r="J10" s="83">
        <v>18</v>
      </c>
      <c r="K10" s="18">
        <f t="shared" si="3"/>
        <v>565920</v>
      </c>
      <c r="L10" s="83"/>
      <c r="M10" s="16">
        <f t="shared" si="4"/>
        <v>0</v>
      </c>
      <c r="N10" s="83"/>
      <c r="O10" s="18">
        <f t="shared" si="5"/>
        <v>0</v>
      </c>
      <c r="P10" s="83">
        <v>17</v>
      </c>
      <c r="Q10" s="16">
        <f t="shared" si="6"/>
        <v>1265242</v>
      </c>
      <c r="R10" s="83">
        <v>13</v>
      </c>
      <c r="S10" s="18">
        <f t="shared" si="7"/>
        <v>408720</v>
      </c>
      <c r="T10" s="44">
        <f t="shared" si="8"/>
        <v>22030096</v>
      </c>
      <c r="U10" s="16">
        <f t="shared" si="9"/>
        <v>5219040</v>
      </c>
      <c r="V10" s="16">
        <f t="shared" si="10"/>
        <v>11015048</v>
      </c>
      <c r="W10" s="37">
        <f t="shared" si="11"/>
        <v>16234088</v>
      </c>
      <c r="Z10" s="42"/>
    </row>
    <row r="11" spans="1:26" x14ac:dyDescent="0.2">
      <c r="A11" s="4" t="s">
        <v>125</v>
      </c>
      <c r="B11" s="1" t="s">
        <v>126</v>
      </c>
      <c r="C11" s="5" t="s">
        <v>127</v>
      </c>
      <c r="D11" s="83">
        <v>104</v>
      </c>
      <c r="E11" s="16">
        <f t="shared" si="0"/>
        <v>7740304</v>
      </c>
      <c r="F11" s="83">
        <v>36</v>
      </c>
      <c r="G11" s="18">
        <f t="shared" si="1"/>
        <v>1131840</v>
      </c>
      <c r="H11" s="83"/>
      <c r="I11" s="16">
        <f t="shared" si="2"/>
        <v>0</v>
      </c>
      <c r="J11" s="83"/>
      <c r="K11" s="18">
        <f t="shared" si="3"/>
        <v>0</v>
      </c>
      <c r="L11" s="83"/>
      <c r="M11" s="16">
        <f t="shared" si="4"/>
        <v>0</v>
      </c>
      <c r="N11" s="83"/>
      <c r="O11" s="18">
        <f t="shared" si="5"/>
        <v>0</v>
      </c>
      <c r="P11" s="83">
        <v>21</v>
      </c>
      <c r="Q11" s="16">
        <f t="shared" si="6"/>
        <v>1562946</v>
      </c>
      <c r="R11" s="83">
        <v>17</v>
      </c>
      <c r="S11" s="18">
        <f t="shared" si="7"/>
        <v>534480</v>
      </c>
      <c r="T11" s="44">
        <f t="shared" si="8"/>
        <v>9303250</v>
      </c>
      <c r="U11" s="16">
        <f t="shared" si="9"/>
        <v>1666320</v>
      </c>
      <c r="V11" s="16">
        <f t="shared" si="10"/>
        <v>4651625</v>
      </c>
      <c r="W11" s="37">
        <f t="shared" si="11"/>
        <v>6317945</v>
      </c>
      <c r="Z11" s="42"/>
    </row>
    <row r="12" spans="1:26" x14ac:dyDescent="0.2">
      <c r="A12" s="4" t="s">
        <v>128</v>
      </c>
      <c r="B12" s="1" t="s">
        <v>129</v>
      </c>
      <c r="C12" s="5" t="s">
        <v>130</v>
      </c>
      <c r="D12" s="83">
        <v>60</v>
      </c>
      <c r="E12" s="16">
        <f t="shared" si="0"/>
        <v>4465560</v>
      </c>
      <c r="F12" s="83">
        <v>26</v>
      </c>
      <c r="G12" s="18">
        <f t="shared" si="1"/>
        <v>817440</v>
      </c>
      <c r="H12" s="83">
        <v>53</v>
      </c>
      <c r="I12" s="16">
        <f t="shared" si="2"/>
        <v>3944578</v>
      </c>
      <c r="J12" s="83">
        <v>35</v>
      </c>
      <c r="K12" s="18">
        <f t="shared" si="3"/>
        <v>1100400</v>
      </c>
      <c r="L12" s="83"/>
      <c r="M12" s="16">
        <f t="shared" si="4"/>
        <v>0</v>
      </c>
      <c r="N12" s="83"/>
      <c r="O12" s="18">
        <f t="shared" si="5"/>
        <v>0</v>
      </c>
      <c r="P12" s="83">
        <v>12</v>
      </c>
      <c r="Q12" s="16">
        <f t="shared" si="6"/>
        <v>893112</v>
      </c>
      <c r="R12" s="83">
        <v>8</v>
      </c>
      <c r="S12" s="18">
        <f t="shared" si="7"/>
        <v>251520</v>
      </c>
      <c r="T12" s="44">
        <f t="shared" si="8"/>
        <v>9303250</v>
      </c>
      <c r="U12" s="16">
        <f t="shared" si="9"/>
        <v>2169360</v>
      </c>
      <c r="V12" s="16">
        <f t="shared" si="10"/>
        <v>4651625</v>
      </c>
      <c r="W12" s="37">
        <f t="shared" si="11"/>
        <v>6820985</v>
      </c>
      <c r="Z12" s="42"/>
    </row>
    <row r="13" spans="1:26" x14ac:dyDescent="0.2">
      <c r="A13" s="4" t="s">
        <v>131</v>
      </c>
      <c r="B13" s="1" t="s">
        <v>114</v>
      </c>
      <c r="C13" s="5" t="s">
        <v>132</v>
      </c>
      <c r="D13" s="83"/>
      <c r="E13" s="16">
        <f t="shared" si="0"/>
        <v>0</v>
      </c>
      <c r="F13" s="83"/>
      <c r="G13" s="18">
        <f t="shared" si="1"/>
        <v>0</v>
      </c>
      <c r="H13" s="83">
        <v>642</v>
      </c>
      <c r="I13" s="16">
        <f t="shared" si="2"/>
        <v>47781492</v>
      </c>
      <c r="J13" s="83">
        <v>443</v>
      </c>
      <c r="K13" s="18">
        <f t="shared" si="3"/>
        <v>13927920</v>
      </c>
      <c r="L13" s="83">
        <v>36</v>
      </c>
      <c r="M13" s="16">
        <f t="shared" si="4"/>
        <v>2679336</v>
      </c>
      <c r="N13" s="83">
        <v>32</v>
      </c>
      <c r="O13" s="18">
        <f t="shared" si="5"/>
        <v>1006080</v>
      </c>
      <c r="P13" s="83"/>
      <c r="Q13" s="16">
        <f t="shared" si="6"/>
        <v>0</v>
      </c>
      <c r="R13" s="83"/>
      <c r="S13" s="18">
        <f t="shared" si="7"/>
        <v>0</v>
      </c>
      <c r="T13" s="44">
        <f t="shared" si="8"/>
        <v>50460828</v>
      </c>
      <c r="U13" s="16">
        <f t="shared" si="9"/>
        <v>14934000</v>
      </c>
      <c r="V13" s="16">
        <f t="shared" si="10"/>
        <v>25230414</v>
      </c>
      <c r="W13" s="37">
        <f t="shared" si="11"/>
        <v>40164414</v>
      </c>
      <c r="Z13" s="42"/>
    </row>
    <row r="14" spans="1:26" x14ac:dyDescent="0.2">
      <c r="A14" s="4" t="s">
        <v>133</v>
      </c>
      <c r="B14" s="1" t="s">
        <v>134</v>
      </c>
      <c r="C14" s="5" t="s">
        <v>135</v>
      </c>
      <c r="D14" s="83">
        <v>1097</v>
      </c>
      <c r="E14" s="16">
        <f t="shared" si="0"/>
        <v>81645322</v>
      </c>
      <c r="F14" s="83">
        <v>476</v>
      </c>
      <c r="G14" s="18">
        <f t="shared" si="1"/>
        <v>14965440</v>
      </c>
      <c r="H14" s="83">
        <v>497</v>
      </c>
      <c r="I14" s="16">
        <f t="shared" si="2"/>
        <v>36989722</v>
      </c>
      <c r="J14" s="83">
        <v>198</v>
      </c>
      <c r="K14" s="18">
        <f t="shared" si="3"/>
        <v>6225120</v>
      </c>
      <c r="L14" s="83">
        <v>20</v>
      </c>
      <c r="M14" s="16">
        <f t="shared" si="4"/>
        <v>1488520</v>
      </c>
      <c r="N14" s="83">
        <v>9</v>
      </c>
      <c r="O14" s="18">
        <f t="shared" si="5"/>
        <v>282960</v>
      </c>
      <c r="P14" s="83"/>
      <c r="Q14" s="16">
        <f t="shared" si="6"/>
        <v>0</v>
      </c>
      <c r="R14" s="83"/>
      <c r="S14" s="18">
        <f t="shared" si="7"/>
        <v>0</v>
      </c>
      <c r="T14" s="44">
        <f t="shared" si="8"/>
        <v>120123564</v>
      </c>
      <c r="U14" s="16">
        <f t="shared" si="9"/>
        <v>21473520</v>
      </c>
      <c r="V14" s="16">
        <f t="shared" si="10"/>
        <v>60061782</v>
      </c>
      <c r="W14" s="37">
        <f t="shared" si="11"/>
        <v>81535302</v>
      </c>
      <c r="Z14" s="42"/>
    </row>
    <row r="15" spans="1:26" x14ac:dyDescent="0.2">
      <c r="A15" s="59" t="s">
        <v>136</v>
      </c>
      <c r="B15" s="60" t="s">
        <v>815</v>
      </c>
      <c r="C15" s="61" t="s">
        <v>137</v>
      </c>
      <c r="D15" s="83">
        <v>340</v>
      </c>
      <c r="E15" s="16">
        <f t="shared" si="0"/>
        <v>25304840</v>
      </c>
      <c r="F15" s="83">
        <v>240</v>
      </c>
      <c r="G15" s="18">
        <f t="shared" si="1"/>
        <v>7545600</v>
      </c>
      <c r="H15" s="83">
        <v>175</v>
      </c>
      <c r="I15" s="16">
        <f t="shared" si="2"/>
        <v>13024550</v>
      </c>
      <c r="J15" s="83">
        <v>120</v>
      </c>
      <c r="K15" s="18">
        <f t="shared" si="3"/>
        <v>3772800</v>
      </c>
      <c r="L15" s="83"/>
      <c r="M15" s="16">
        <f t="shared" si="4"/>
        <v>0</v>
      </c>
      <c r="N15" s="83"/>
      <c r="O15" s="18">
        <f t="shared" si="5"/>
        <v>0</v>
      </c>
      <c r="P15" s="83">
        <v>50</v>
      </c>
      <c r="Q15" s="16">
        <f t="shared" si="6"/>
        <v>3721300</v>
      </c>
      <c r="R15" s="83">
        <v>43</v>
      </c>
      <c r="S15" s="18">
        <f t="shared" si="7"/>
        <v>1351920</v>
      </c>
      <c r="T15" s="44">
        <f t="shared" si="8"/>
        <v>42050690</v>
      </c>
      <c r="U15" s="16">
        <f t="shared" si="9"/>
        <v>12670320</v>
      </c>
      <c r="V15" s="16">
        <f t="shared" si="10"/>
        <v>21025345</v>
      </c>
      <c r="W15" s="37">
        <f t="shared" si="11"/>
        <v>33695665</v>
      </c>
      <c r="Z15" s="42"/>
    </row>
    <row r="16" spans="1:26" x14ac:dyDescent="0.2">
      <c r="A16" s="4" t="s">
        <v>138</v>
      </c>
      <c r="B16" s="1" t="s">
        <v>816</v>
      </c>
      <c r="C16" s="5" t="s">
        <v>139</v>
      </c>
      <c r="D16" s="83">
        <v>357</v>
      </c>
      <c r="E16" s="16">
        <f t="shared" si="0"/>
        <v>26570082</v>
      </c>
      <c r="F16" s="83">
        <v>195</v>
      </c>
      <c r="G16" s="18">
        <f t="shared" si="1"/>
        <v>6130800</v>
      </c>
      <c r="H16" s="83">
        <v>357</v>
      </c>
      <c r="I16" s="16">
        <f t="shared" si="2"/>
        <v>26570082</v>
      </c>
      <c r="J16" s="83">
        <v>172</v>
      </c>
      <c r="K16" s="18">
        <f t="shared" si="3"/>
        <v>5407680</v>
      </c>
      <c r="L16" s="83"/>
      <c r="M16" s="16">
        <f t="shared" si="4"/>
        <v>0</v>
      </c>
      <c r="N16" s="83"/>
      <c r="O16" s="18">
        <f t="shared" si="5"/>
        <v>0</v>
      </c>
      <c r="P16" s="83">
        <v>194</v>
      </c>
      <c r="Q16" s="16">
        <f t="shared" si="6"/>
        <v>14438644</v>
      </c>
      <c r="R16" s="83">
        <v>153</v>
      </c>
      <c r="S16" s="18">
        <f t="shared" si="7"/>
        <v>4810320</v>
      </c>
      <c r="T16" s="44">
        <f t="shared" si="8"/>
        <v>67578808</v>
      </c>
      <c r="U16" s="16">
        <f t="shared" si="9"/>
        <v>16348800</v>
      </c>
      <c r="V16" s="16">
        <f t="shared" si="10"/>
        <v>33789404</v>
      </c>
      <c r="W16" s="37">
        <f t="shared" si="11"/>
        <v>50138204</v>
      </c>
      <c r="Z16" s="42"/>
    </row>
    <row r="17" spans="1:27" x14ac:dyDescent="0.2">
      <c r="A17" s="4" t="s">
        <v>140</v>
      </c>
      <c r="B17" s="1" t="s">
        <v>141</v>
      </c>
      <c r="C17" s="5" t="s">
        <v>142</v>
      </c>
      <c r="D17" s="83">
        <v>184</v>
      </c>
      <c r="E17" s="16">
        <f t="shared" si="0"/>
        <v>13694384</v>
      </c>
      <c r="F17" s="83">
        <v>106</v>
      </c>
      <c r="G17" s="18">
        <f t="shared" si="1"/>
        <v>3332640</v>
      </c>
      <c r="H17" s="83">
        <v>15</v>
      </c>
      <c r="I17" s="16">
        <f t="shared" si="2"/>
        <v>1116390</v>
      </c>
      <c r="J17" s="83">
        <v>14</v>
      </c>
      <c r="K17" s="18">
        <f t="shared" si="3"/>
        <v>440160</v>
      </c>
      <c r="L17" s="83"/>
      <c r="M17" s="16">
        <f t="shared" si="4"/>
        <v>0</v>
      </c>
      <c r="N17" s="83"/>
      <c r="O17" s="18">
        <f t="shared" si="5"/>
        <v>0</v>
      </c>
      <c r="P17" s="83">
        <v>30</v>
      </c>
      <c r="Q17" s="16">
        <f t="shared" si="6"/>
        <v>2232780</v>
      </c>
      <c r="R17" s="83">
        <v>27</v>
      </c>
      <c r="S17" s="18">
        <f t="shared" si="7"/>
        <v>848880</v>
      </c>
      <c r="T17" s="44">
        <f t="shared" si="8"/>
        <v>17043554</v>
      </c>
      <c r="U17" s="16">
        <f t="shared" si="9"/>
        <v>4621680</v>
      </c>
      <c r="V17" s="16">
        <f t="shared" si="10"/>
        <v>8521777</v>
      </c>
      <c r="W17" s="37">
        <f t="shared" si="11"/>
        <v>13143457</v>
      </c>
      <c r="Z17" s="42"/>
    </row>
    <row r="18" spans="1:27" x14ac:dyDescent="0.2">
      <c r="A18" s="4" t="s">
        <v>143</v>
      </c>
      <c r="B18" s="1" t="s">
        <v>144</v>
      </c>
      <c r="C18" s="5" t="s">
        <v>145</v>
      </c>
      <c r="D18" s="83">
        <v>112</v>
      </c>
      <c r="E18" s="16">
        <f t="shared" si="0"/>
        <v>8335712</v>
      </c>
      <c r="F18" s="83">
        <v>56</v>
      </c>
      <c r="G18" s="18">
        <f t="shared" si="1"/>
        <v>1760640</v>
      </c>
      <c r="H18" s="83">
        <v>32</v>
      </c>
      <c r="I18" s="16">
        <f t="shared" si="2"/>
        <v>2381632</v>
      </c>
      <c r="J18" s="83">
        <v>23</v>
      </c>
      <c r="K18" s="18">
        <f t="shared" si="3"/>
        <v>723120</v>
      </c>
      <c r="L18" s="83"/>
      <c r="M18" s="16">
        <f t="shared" si="4"/>
        <v>0</v>
      </c>
      <c r="N18" s="83"/>
      <c r="O18" s="18">
        <f t="shared" si="5"/>
        <v>0</v>
      </c>
      <c r="P18" s="83">
        <v>49</v>
      </c>
      <c r="Q18" s="16">
        <f t="shared" si="6"/>
        <v>3646874</v>
      </c>
      <c r="R18" s="83">
        <v>37</v>
      </c>
      <c r="S18" s="18">
        <f t="shared" si="7"/>
        <v>1163280</v>
      </c>
      <c r="T18" s="44">
        <f t="shared" si="8"/>
        <v>14364218</v>
      </c>
      <c r="U18" s="16">
        <f t="shared" si="9"/>
        <v>3647040</v>
      </c>
      <c r="V18" s="16">
        <f t="shared" si="10"/>
        <v>7182109</v>
      </c>
      <c r="W18" s="37">
        <f t="shared" si="11"/>
        <v>10829149</v>
      </c>
      <c r="Z18" s="42"/>
    </row>
    <row r="19" spans="1:27" x14ac:dyDescent="0.2">
      <c r="A19" s="4" t="s">
        <v>146</v>
      </c>
      <c r="B19" s="1" t="s">
        <v>147</v>
      </c>
      <c r="C19" s="5" t="s">
        <v>148</v>
      </c>
      <c r="D19" s="83">
        <v>219</v>
      </c>
      <c r="E19" s="16">
        <f t="shared" si="0"/>
        <v>16299294</v>
      </c>
      <c r="F19" s="83">
        <v>116</v>
      </c>
      <c r="G19" s="18">
        <f t="shared" si="1"/>
        <v>3647040</v>
      </c>
      <c r="H19" s="83">
        <v>31</v>
      </c>
      <c r="I19" s="16">
        <f t="shared" si="2"/>
        <v>2307206</v>
      </c>
      <c r="J19" s="83">
        <v>20</v>
      </c>
      <c r="K19" s="18">
        <f t="shared" si="3"/>
        <v>628800</v>
      </c>
      <c r="L19" s="83"/>
      <c r="M19" s="16">
        <f t="shared" si="4"/>
        <v>0</v>
      </c>
      <c r="N19" s="83"/>
      <c r="O19" s="18">
        <f t="shared" si="5"/>
        <v>0</v>
      </c>
      <c r="P19" s="83">
        <v>59</v>
      </c>
      <c r="Q19" s="16">
        <f t="shared" si="6"/>
        <v>4391134</v>
      </c>
      <c r="R19" s="83">
        <v>41</v>
      </c>
      <c r="S19" s="18">
        <f t="shared" si="7"/>
        <v>1289040</v>
      </c>
      <c r="T19" s="44">
        <f t="shared" si="8"/>
        <v>22997634</v>
      </c>
      <c r="U19" s="16">
        <f t="shared" si="9"/>
        <v>5564880</v>
      </c>
      <c r="V19" s="16">
        <f t="shared" si="10"/>
        <v>11498817</v>
      </c>
      <c r="W19" s="37">
        <f t="shared" si="11"/>
        <v>17063697</v>
      </c>
      <c r="Z19" s="42"/>
    </row>
    <row r="20" spans="1:27" x14ac:dyDescent="0.2">
      <c r="A20" s="4" t="s">
        <v>149</v>
      </c>
      <c r="B20" s="1" t="s">
        <v>150</v>
      </c>
      <c r="C20" s="5" t="s">
        <v>151</v>
      </c>
      <c r="D20" s="83"/>
      <c r="E20" s="16">
        <f t="shared" si="0"/>
        <v>0</v>
      </c>
      <c r="F20" s="83"/>
      <c r="G20" s="18">
        <f t="shared" si="1"/>
        <v>0</v>
      </c>
      <c r="H20" s="83"/>
      <c r="I20" s="16">
        <f t="shared" si="2"/>
        <v>0</v>
      </c>
      <c r="J20" s="83"/>
      <c r="K20" s="18">
        <f t="shared" si="3"/>
        <v>0</v>
      </c>
      <c r="L20" s="83"/>
      <c r="M20" s="16">
        <f t="shared" si="4"/>
        <v>0</v>
      </c>
      <c r="N20" s="83"/>
      <c r="O20" s="18">
        <f t="shared" si="5"/>
        <v>0</v>
      </c>
      <c r="P20" s="83"/>
      <c r="Q20" s="16">
        <f t="shared" si="6"/>
        <v>0</v>
      </c>
      <c r="R20" s="83"/>
      <c r="S20" s="18">
        <f t="shared" si="7"/>
        <v>0</v>
      </c>
      <c r="T20" s="44">
        <f t="shared" si="8"/>
        <v>0</v>
      </c>
      <c r="U20" s="16">
        <f t="shared" si="9"/>
        <v>0</v>
      </c>
      <c r="V20" s="16">
        <f t="shared" si="10"/>
        <v>0</v>
      </c>
      <c r="W20" s="37">
        <f t="shared" si="11"/>
        <v>0</v>
      </c>
      <c r="Z20" s="42"/>
    </row>
    <row r="21" spans="1:27" x14ac:dyDescent="0.2">
      <c r="A21" s="4" t="s">
        <v>152</v>
      </c>
      <c r="B21" s="1" t="s">
        <v>153</v>
      </c>
      <c r="C21" s="5" t="s">
        <v>154</v>
      </c>
      <c r="D21" s="83">
        <v>89</v>
      </c>
      <c r="E21" s="16">
        <f t="shared" si="0"/>
        <v>6623914</v>
      </c>
      <c r="F21" s="83">
        <v>45</v>
      </c>
      <c r="G21" s="18">
        <f t="shared" si="1"/>
        <v>1414800</v>
      </c>
      <c r="H21" s="83">
        <v>73</v>
      </c>
      <c r="I21" s="16">
        <f t="shared" si="2"/>
        <v>5433098</v>
      </c>
      <c r="J21" s="83">
        <v>40</v>
      </c>
      <c r="K21" s="18">
        <f t="shared" si="3"/>
        <v>1257600</v>
      </c>
      <c r="L21" s="83"/>
      <c r="M21" s="16">
        <f t="shared" si="4"/>
        <v>0</v>
      </c>
      <c r="N21" s="83"/>
      <c r="O21" s="18">
        <f t="shared" si="5"/>
        <v>0</v>
      </c>
      <c r="P21" s="83">
        <v>33</v>
      </c>
      <c r="Q21" s="16">
        <f t="shared" si="6"/>
        <v>2456058</v>
      </c>
      <c r="R21" s="83">
        <v>23</v>
      </c>
      <c r="S21" s="18">
        <f t="shared" si="7"/>
        <v>723120</v>
      </c>
      <c r="T21" s="44">
        <f t="shared" si="8"/>
        <v>14513070</v>
      </c>
      <c r="U21" s="16">
        <f t="shared" si="9"/>
        <v>3395520</v>
      </c>
      <c r="V21" s="16">
        <f t="shared" si="10"/>
        <v>7256535</v>
      </c>
      <c r="W21" s="37">
        <f t="shared" si="11"/>
        <v>10652055</v>
      </c>
      <c r="Z21" s="42"/>
    </row>
    <row r="22" spans="1:27" x14ac:dyDescent="0.2">
      <c r="A22" s="4" t="s">
        <v>117</v>
      </c>
      <c r="B22" s="1" t="s">
        <v>155</v>
      </c>
      <c r="C22" s="5" t="s">
        <v>156</v>
      </c>
      <c r="D22" s="83">
        <v>447</v>
      </c>
      <c r="E22" s="16">
        <f t="shared" si="0"/>
        <v>33268422</v>
      </c>
      <c r="F22" s="83">
        <v>163</v>
      </c>
      <c r="G22" s="18">
        <f t="shared" si="1"/>
        <v>5124720</v>
      </c>
      <c r="H22" s="83">
        <v>243</v>
      </c>
      <c r="I22" s="16">
        <f t="shared" si="2"/>
        <v>18085518</v>
      </c>
      <c r="J22" s="83">
        <v>151</v>
      </c>
      <c r="K22" s="18">
        <f t="shared" si="3"/>
        <v>4747440</v>
      </c>
      <c r="L22" s="83"/>
      <c r="M22" s="16">
        <f t="shared" si="4"/>
        <v>0</v>
      </c>
      <c r="N22" s="83"/>
      <c r="O22" s="18">
        <f t="shared" si="5"/>
        <v>0</v>
      </c>
      <c r="P22" s="83">
        <v>118</v>
      </c>
      <c r="Q22" s="16">
        <f t="shared" si="6"/>
        <v>8782268</v>
      </c>
      <c r="R22" s="83">
        <v>97</v>
      </c>
      <c r="S22" s="18">
        <f t="shared" si="7"/>
        <v>3049680</v>
      </c>
      <c r="T22" s="44">
        <f t="shared" si="8"/>
        <v>60136208</v>
      </c>
      <c r="U22" s="16">
        <f t="shared" si="9"/>
        <v>12921840</v>
      </c>
      <c r="V22" s="16">
        <f t="shared" si="10"/>
        <v>30068104</v>
      </c>
      <c r="W22" s="37">
        <f t="shared" si="11"/>
        <v>42989944</v>
      </c>
      <c r="Z22" s="42"/>
    </row>
    <row r="23" spans="1:27" x14ac:dyDescent="0.2">
      <c r="A23" s="4" t="s">
        <v>123</v>
      </c>
      <c r="B23" s="1" t="s">
        <v>157</v>
      </c>
      <c r="C23" s="5" t="s">
        <v>158</v>
      </c>
      <c r="D23" s="83">
        <v>75</v>
      </c>
      <c r="E23" s="16">
        <f t="shared" si="0"/>
        <v>5581950</v>
      </c>
      <c r="F23" s="83">
        <v>50</v>
      </c>
      <c r="G23" s="18">
        <f t="shared" si="1"/>
        <v>1572000</v>
      </c>
      <c r="H23" s="83">
        <v>46</v>
      </c>
      <c r="I23" s="16">
        <f t="shared" si="2"/>
        <v>3423596</v>
      </c>
      <c r="J23" s="83">
        <v>21</v>
      </c>
      <c r="K23" s="18">
        <f t="shared" si="3"/>
        <v>660240</v>
      </c>
      <c r="L23" s="83"/>
      <c r="M23" s="16">
        <f t="shared" si="4"/>
        <v>0</v>
      </c>
      <c r="N23" s="83"/>
      <c r="O23" s="18">
        <f t="shared" si="5"/>
        <v>0</v>
      </c>
      <c r="P23" s="83">
        <v>27</v>
      </c>
      <c r="Q23" s="16">
        <f t="shared" si="6"/>
        <v>2009502</v>
      </c>
      <c r="R23" s="83">
        <v>21</v>
      </c>
      <c r="S23" s="18">
        <f t="shared" si="7"/>
        <v>660240</v>
      </c>
      <c r="T23" s="44">
        <f t="shared" si="8"/>
        <v>11015048</v>
      </c>
      <c r="U23" s="16">
        <f t="shared" si="9"/>
        <v>2892480</v>
      </c>
      <c r="V23" s="16">
        <f t="shared" si="10"/>
        <v>5507524</v>
      </c>
      <c r="W23" s="37">
        <f t="shared" si="11"/>
        <v>8400004</v>
      </c>
      <c r="Z23" s="42"/>
    </row>
    <row r="24" spans="1:27" x14ac:dyDescent="0.2">
      <c r="A24" s="4" t="s">
        <v>129</v>
      </c>
      <c r="B24" s="1" t="s">
        <v>159</v>
      </c>
      <c r="C24" s="5" t="s">
        <v>160</v>
      </c>
      <c r="D24" s="83">
        <v>161</v>
      </c>
      <c r="E24" s="16">
        <f t="shared" si="0"/>
        <v>11982586</v>
      </c>
      <c r="F24" s="83">
        <v>97</v>
      </c>
      <c r="G24" s="18">
        <f t="shared" si="1"/>
        <v>3049680</v>
      </c>
      <c r="H24" s="83">
        <v>74</v>
      </c>
      <c r="I24" s="16">
        <f t="shared" si="2"/>
        <v>5507524</v>
      </c>
      <c r="J24" s="83">
        <v>38</v>
      </c>
      <c r="K24" s="18">
        <f t="shared" si="3"/>
        <v>1194720</v>
      </c>
      <c r="L24" s="83"/>
      <c r="M24" s="16">
        <f t="shared" si="4"/>
        <v>0</v>
      </c>
      <c r="N24" s="83"/>
      <c r="O24" s="18">
        <f t="shared" si="5"/>
        <v>0</v>
      </c>
      <c r="P24" s="83">
        <v>42</v>
      </c>
      <c r="Q24" s="16">
        <f t="shared" si="6"/>
        <v>3125892</v>
      </c>
      <c r="R24" s="83">
        <v>26</v>
      </c>
      <c r="S24" s="18">
        <f t="shared" si="7"/>
        <v>817440</v>
      </c>
      <c r="T24" s="44">
        <f t="shared" si="8"/>
        <v>20616002</v>
      </c>
      <c r="U24" s="16">
        <f t="shared" si="9"/>
        <v>5061840</v>
      </c>
      <c r="V24" s="16">
        <f t="shared" si="10"/>
        <v>10308001</v>
      </c>
      <c r="W24" s="37">
        <f t="shared" si="11"/>
        <v>15369841</v>
      </c>
      <c r="Z24" s="42"/>
    </row>
    <row r="25" spans="1:27" x14ac:dyDescent="0.2">
      <c r="A25" s="4" t="s">
        <v>120</v>
      </c>
      <c r="B25" s="1" t="s">
        <v>161</v>
      </c>
      <c r="C25" s="5" t="s">
        <v>162</v>
      </c>
      <c r="D25" s="83">
        <v>78</v>
      </c>
      <c r="E25" s="16">
        <f t="shared" si="0"/>
        <v>5805228</v>
      </c>
      <c r="F25" s="83">
        <v>47</v>
      </c>
      <c r="G25" s="18">
        <f t="shared" si="1"/>
        <v>1477680</v>
      </c>
      <c r="H25" s="83">
        <v>44</v>
      </c>
      <c r="I25" s="16">
        <f t="shared" si="2"/>
        <v>3274744</v>
      </c>
      <c r="J25" s="83">
        <v>10</v>
      </c>
      <c r="K25" s="18">
        <f t="shared" si="3"/>
        <v>314400</v>
      </c>
      <c r="L25" s="83"/>
      <c r="M25" s="16">
        <f t="shared" si="4"/>
        <v>0</v>
      </c>
      <c r="N25" s="83"/>
      <c r="O25" s="18">
        <f t="shared" si="5"/>
        <v>0</v>
      </c>
      <c r="P25" s="83"/>
      <c r="Q25" s="16">
        <f t="shared" si="6"/>
        <v>0</v>
      </c>
      <c r="R25" s="83"/>
      <c r="S25" s="18">
        <f t="shared" si="7"/>
        <v>0</v>
      </c>
      <c r="T25" s="44">
        <f t="shared" si="8"/>
        <v>9079972</v>
      </c>
      <c r="U25" s="16">
        <f t="shared" si="9"/>
        <v>1792080</v>
      </c>
      <c r="V25" s="16">
        <f t="shared" si="10"/>
        <v>4539986</v>
      </c>
      <c r="W25" s="37">
        <f t="shared" si="11"/>
        <v>6332066</v>
      </c>
      <c r="Z25" s="42"/>
    </row>
    <row r="26" spans="1:27" s="43" customFormat="1" x14ac:dyDescent="0.2">
      <c r="A26" s="4" t="s">
        <v>126</v>
      </c>
      <c r="B26" s="1" t="s">
        <v>163</v>
      </c>
      <c r="C26" s="5" t="s">
        <v>164</v>
      </c>
      <c r="D26" s="83">
        <v>98</v>
      </c>
      <c r="E26" s="16">
        <f t="shared" si="0"/>
        <v>7293748</v>
      </c>
      <c r="F26" s="83">
        <v>55</v>
      </c>
      <c r="G26" s="18">
        <f t="shared" si="1"/>
        <v>1729200</v>
      </c>
      <c r="H26" s="83">
        <v>66</v>
      </c>
      <c r="I26" s="16">
        <f t="shared" si="2"/>
        <v>4912116</v>
      </c>
      <c r="J26" s="83">
        <v>21</v>
      </c>
      <c r="K26" s="18">
        <f t="shared" si="3"/>
        <v>660240</v>
      </c>
      <c r="L26" s="83"/>
      <c r="M26" s="16">
        <f t="shared" si="4"/>
        <v>0</v>
      </c>
      <c r="N26" s="83"/>
      <c r="O26" s="18">
        <f t="shared" si="5"/>
        <v>0</v>
      </c>
      <c r="P26" s="83">
        <v>12</v>
      </c>
      <c r="Q26" s="16">
        <f t="shared" si="6"/>
        <v>893112</v>
      </c>
      <c r="R26" s="83">
        <v>9</v>
      </c>
      <c r="S26" s="18">
        <f t="shared" si="7"/>
        <v>282960</v>
      </c>
      <c r="T26" s="44">
        <f t="shared" si="8"/>
        <v>13098976</v>
      </c>
      <c r="U26" s="16">
        <f t="shared" si="9"/>
        <v>2672400</v>
      </c>
      <c r="V26" s="16">
        <f t="shared" si="10"/>
        <v>6549488</v>
      </c>
      <c r="W26" s="37">
        <f t="shared" si="11"/>
        <v>9221888</v>
      </c>
      <c r="Z26" s="52"/>
      <c r="AA26"/>
    </row>
    <row r="27" spans="1:27" x14ac:dyDescent="0.2">
      <c r="A27" s="4" t="s">
        <v>165</v>
      </c>
      <c r="B27" s="1" t="s">
        <v>166</v>
      </c>
      <c r="C27" s="5" t="s">
        <v>167</v>
      </c>
      <c r="D27" s="83">
        <v>104</v>
      </c>
      <c r="E27" s="16">
        <f t="shared" si="0"/>
        <v>7740304</v>
      </c>
      <c r="F27" s="83">
        <v>59</v>
      </c>
      <c r="G27" s="18">
        <f t="shared" si="1"/>
        <v>1854960</v>
      </c>
      <c r="H27" s="83">
        <v>39</v>
      </c>
      <c r="I27" s="16">
        <f t="shared" si="2"/>
        <v>2902614</v>
      </c>
      <c r="J27" s="83">
        <v>25</v>
      </c>
      <c r="K27" s="18">
        <f t="shared" si="3"/>
        <v>786000</v>
      </c>
      <c r="L27" s="83"/>
      <c r="M27" s="16">
        <f t="shared" si="4"/>
        <v>0</v>
      </c>
      <c r="N27" s="83"/>
      <c r="O27" s="18">
        <f t="shared" si="5"/>
        <v>0</v>
      </c>
      <c r="P27" s="83">
        <v>27</v>
      </c>
      <c r="Q27" s="16">
        <f t="shared" si="6"/>
        <v>2009502</v>
      </c>
      <c r="R27" s="83">
        <v>21</v>
      </c>
      <c r="S27" s="18">
        <f t="shared" si="7"/>
        <v>660240</v>
      </c>
      <c r="T27" s="44">
        <f t="shared" si="8"/>
        <v>12652420</v>
      </c>
      <c r="U27" s="16">
        <f t="shared" si="9"/>
        <v>3301200</v>
      </c>
      <c r="V27" s="16">
        <f t="shared" si="10"/>
        <v>6326210</v>
      </c>
      <c r="W27" s="37">
        <f t="shared" si="11"/>
        <v>9627410</v>
      </c>
      <c r="Z27" s="42"/>
    </row>
    <row r="28" spans="1:27" x14ac:dyDescent="0.2">
      <c r="A28" s="4" t="s">
        <v>168</v>
      </c>
      <c r="B28" s="1" t="s">
        <v>168</v>
      </c>
      <c r="C28" s="5" t="s">
        <v>169</v>
      </c>
      <c r="D28" s="83">
        <v>525</v>
      </c>
      <c r="E28" s="16">
        <f t="shared" si="0"/>
        <v>39073650</v>
      </c>
      <c r="F28" s="83">
        <v>273</v>
      </c>
      <c r="G28" s="18">
        <f t="shared" si="1"/>
        <v>8583120</v>
      </c>
      <c r="H28" s="83">
        <v>305</v>
      </c>
      <c r="I28" s="16">
        <f t="shared" si="2"/>
        <v>22699930</v>
      </c>
      <c r="J28" s="83">
        <v>233</v>
      </c>
      <c r="K28" s="18">
        <f t="shared" si="3"/>
        <v>7325520</v>
      </c>
      <c r="L28" s="83"/>
      <c r="M28" s="16">
        <f t="shared" si="4"/>
        <v>0</v>
      </c>
      <c r="N28" s="83"/>
      <c r="O28" s="18">
        <f t="shared" si="5"/>
        <v>0</v>
      </c>
      <c r="P28" s="83">
        <v>132</v>
      </c>
      <c r="Q28" s="16">
        <f t="shared" si="6"/>
        <v>9824232</v>
      </c>
      <c r="R28" s="83">
        <v>105</v>
      </c>
      <c r="S28" s="18">
        <f t="shared" si="7"/>
        <v>3301200</v>
      </c>
      <c r="T28" s="44">
        <f t="shared" si="8"/>
        <v>71597812</v>
      </c>
      <c r="U28" s="16">
        <f t="shared" si="9"/>
        <v>19209840</v>
      </c>
      <c r="V28" s="16">
        <f t="shared" si="10"/>
        <v>35798906</v>
      </c>
      <c r="W28" s="37">
        <f t="shared" si="11"/>
        <v>55008746</v>
      </c>
      <c r="Z28" s="42"/>
    </row>
    <row r="29" spans="1:27" x14ac:dyDescent="0.2">
      <c r="A29" s="4" t="s">
        <v>170</v>
      </c>
      <c r="B29" s="1" t="s">
        <v>171</v>
      </c>
      <c r="C29" s="5" t="s">
        <v>172</v>
      </c>
      <c r="D29" s="83">
        <v>121</v>
      </c>
      <c r="E29" s="16">
        <f t="shared" si="0"/>
        <v>9005546</v>
      </c>
      <c r="F29" s="83">
        <v>78</v>
      </c>
      <c r="G29" s="18">
        <f t="shared" si="1"/>
        <v>2452320</v>
      </c>
      <c r="H29" s="83">
        <v>55</v>
      </c>
      <c r="I29" s="16">
        <f t="shared" si="2"/>
        <v>4093430</v>
      </c>
      <c r="J29" s="83">
        <v>43</v>
      </c>
      <c r="K29" s="18">
        <f t="shared" si="3"/>
        <v>1351920</v>
      </c>
      <c r="L29" s="83"/>
      <c r="M29" s="16">
        <f t="shared" si="4"/>
        <v>0</v>
      </c>
      <c r="N29" s="83"/>
      <c r="O29" s="18">
        <f t="shared" si="5"/>
        <v>0</v>
      </c>
      <c r="P29" s="83">
        <v>17</v>
      </c>
      <c r="Q29" s="16">
        <f t="shared" si="6"/>
        <v>1265242</v>
      </c>
      <c r="R29" s="83">
        <v>17</v>
      </c>
      <c r="S29" s="18">
        <f t="shared" si="7"/>
        <v>534480</v>
      </c>
      <c r="T29" s="44">
        <f t="shared" si="8"/>
        <v>14364218</v>
      </c>
      <c r="U29" s="16">
        <f t="shared" si="9"/>
        <v>4338720</v>
      </c>
      <c r="V29" s="16">
        <f t="shared" si="10"/>
        <v>7182109</v>
      </c>
      <c r="W29" s="37">
        <f t="shared" si="11"/>
        <v>11520829</v>
      </c>
      <c r="Z29" s="42"/>
    </row>
    <row r="30" spans="1:27" x14ac:dyDescent="0.2">
      <c r="A30" s="4" t="s">
        <v>173</v>
      </c>
      <c r="B30" s="1" t="s">
        <v>173</v>
      </c>
      <c r="C30" s="5" t="s">
        <v>174</v>
      </c>
      <c r="D30" s="83">
        <v>120</v>
      </c>
      <c r="E30" s="16">
        <f t="shared" si="0"/>
        <v>8931120</v>
      </c>
      <c r="F30" s="83">
        <v>57</v>
      </c>
      <c r="G30" s="18">
        <f t="shared" si="1"/>
        <v>1792080</v>
      </c>
      <c r="H30" s="83"/>
      <c r="I30" s="16">
        <f t="shared" si="2"/>
        <v>0</v>
      </c>
      <c r="J30" s="83"/>
      <c r="K30" s="18">
        <f t="shared" si="3"/>
        <v>0</v>
      </c>
      <c r="L30" s="83"/>
      <c r="M30" s="16">
        <f t="shared" si="4"/>
        <v>0</v>
      </c>
      <c r="N30" s="83"/>
      <c r="O30" s="18">
        <f t="shared" si="5"/>
        <v>0</v>
      </c>
      <c r="P30" s="83"/>
      <c r="Q30" s="16">
        <f t="shared" si="6"/>
        <v>0</v>
      </c>
      <c r="R30" s="83"/>
      <c r="S30" s="18">
        <f t="shared" si="7"/>
        <v>0</v>
      </c>
      <c r="T30" s="44">
        <f t="shared" si="8"/>
        <v>8931120</v>
      </c>
      <c r="U30" s="16">
        <f t="shared" si="9"/>
        <v>1792080</v>
      </c>
      <c r="V30" s="16">
        <f t="shared" si="10"/>
        <v>4465560</v>
      </c>
      <c r="W30" s="37">
        <f t="shared" si="11"/>
        <v>6257640</v>
      </c>
      <c r="Z30" s="42"/>
    </row>
    <row r="31" spans="1:27" x14ac:dyDescent="0.2">
      <c r="A31" s="4" t="s">
        <v>175</v>
      </c>
      <c r="B31" s="1" t="s">
        <v>170</v>
      </c>
      <c r="C31" s="5" t="s">
        <v>176</v>
      </c>
      <c r="D31" s="83">
        <v>298</v>
      </c>
      <c r="E31" s="16">
        <f t="shared" si="0"/>
        <v>22178948</v>
      </c>
      <c r="F31" s="83">
        <v>131</v>
      </c>
      <c r="G31" s="18">
        <f t="shared" si="1"/>
        <v>4118640</v>
      </c>
      <c r="H31" s="83">
        <v>100</v>
      </c>
      <c r="I31" s="16">
        <f t="shared" si="2"/>
        <v>7442600</v>
      </c>
      <c r="J31" s="83">
        <v>61</v>
      </c>
      <c r="K31" s="18">
        <f t="shared" si="3"/>
        <v>1917840</v>
      </c>
      <c r="L31" s="83"/>
      <c r="M31" s="16">
        <f t="shared" si="4"/>
        <v>0</v>
      </c>
      <c r="N31" s="83"/>
      <c r="O31" s="18">
        <f t="shared" si="5"/>
        <v>0</v>
      </c>
      <c r="P31" s="83">
        <v>85</v>
      </c>
      <c r="Q31" s="16">
        <f t="shared" si="6"/>
        <v>6326210</v>
      </c>
      <c r="R31" s="83">
        <v>66</v>
      </c>
      <c r="S31" s="18">
        <f t="shared" si="7"/>
        <v>2075040</v>
      </c>
      <c r="T31" s="44">
        <f t="shared" si="8"/>
        <v>35947758</v>
      </c>
      <c r="U31" s="16">
        <f t="shared" si="9"/>
        <v>8111520</v>
      </c>
      <c r="V31" s="16">
        <f t="shared" si="10"/>
        <v>17973879</v>
      </c>
      <c r="W31" s="37">
        <f t="shared" si="11"/>
        <v>26085399</v>
      </c>
      <c r="Z31" s="42"/>
    </row>
    <row r="32" spans="1:27" x14ac:dyDescent="0.2">
      <c r="A32" s="4" t="s">
        <v>177</v>
      </c>
      <c r="B32" s="1" t="s">
        <v>175</v>
      </c>
      <c r="C32" s="5" t="s">
        <v>178</v>
      </c>
      <c r="D32" s="83">
        <v>30</v>
      </c>
      <c r="E32" s="16">
        <f t="shared" si="0"/>
        <v>2232780</v>
      </c>
      <c r="F32" s="83">
        <v>7</v>
      </c>
      <c r="G32" s="18">
        <f t="shared" si="1"/>
        <v>220080</v>
      </c>
      <c r="H32" s="83">
        <v>22</v>
      </c>
      <c r="I32" s="16">
        <f t="shared" si="2"/>
        <v>1637372</v>
      </c>
      <c r="J32" s="83">
        <v>6</v>
      </c>
      <c r="K32" s="18">
        <f t="shared" si="3"/>
        <v>188640</v>
      </c>
      <c r="L32" s="83"/>
      <c r="M32" s="16">
        <f t="shared" si="4"/>
        <v>0</v>
      </c>
      <c r="N32" s="83"/>
      <c r="O32" s="18">
        <f t="shared" si="5"/>
        <v>0</v>
      </c>
      <c r="P32" s="83">
        <v>22</v>
      </c>
      <c r="Q32" s="16">
        <f t="shared" si="6"/>
        <v>1637372</v>
      </c>
      <c r="R32" s="83">
        <v>13</v>
      </c>
      <c r="S32" s="18">
        <f t="shared" si="7"/>
        <v>408720</v>
      </c>
      <c r="T32" s="44">
        <f t="shared" si="8"/>
        <v>5507524</v>
      </c>
      <c r="U32" s="16">
        <f t="shared" si="9"/>
        <v>817440</v>
      </c>
      <c r="V32" s="16">
        <f t="shared" si="10"/>
        <v>2753762</v>
      </c>
      <c r="W32" s="37">
        <f t="shared" si="11"/>
        <v>3571202</v>
      </c>
      <c r="Z32" s="42"/>
    </row>
    <row r="33" spans="1:26" x14ac:dyDescent="0.2">
      <c r="A33" s="4" t="s">
        <v>171</v>
      </c>
      <c r="B33" s="1" t="s">
        <v>817</v>
      </c>
      <c r="C33" s="5" t="s">
        <v>179</v>
      </c>
      <c r="D33" s="83">
        <v>213</v>
      </c>
      <c r="E33" s="16">
        <f t="shared" si="0"/>
        <v>15852738</v>
      </c>
      <c r="F33" s="83">
        <v>146</v>
      </c>
      <c r="G33" s="18">
        <f t="shared" si="1"/>
        <v>4590240</v>
      </c>
      <c r="H33" s="83">
        <v>18</v>
      </c>
      <c r="I33" s="16">
        <f t="shared" si="2"/>
        <v>1339668</v>
      </c>
      <c r="J33" s="83">
        <v>14</v>
      </c>
      <c r="K33" s="18">
        <f t="shared" si="3"/>
        <v>440160</v>
      </c>
      <c r="L33" s="83"/>
      <c r="M33" s="16">
        <f t="shared" si="4"/>
        <v>0</v>
      </c>
      <c r="N33" s="83"/>
      <c r="O33" s="18">
        <f t="shared" si="5"/>
        <v>0</v>
      </c>
      <c r="P33" s="83">
        <v>18</v>
      </c>
      <c r="Q33" s="16">
        <f t="shared" si="6"/>
        <v>1339668</v>
      </c>
      <c r="R33" s="83">
        <v>15</v>
      </c>
      <c r="S33" s="18">
        <f t="shared" si="7"/>
        <v>471600</v>
      </c>
      <c r="T33" s="44">
        <f t="shared" si="8"/>
        <v>18532074</v>
      </c>
      <c r="U33" s="16">
        <f t="shared" si="9"/>
        <v>5502000</v>
      </c>
      <c r="V33" s="16">
        <f t="shared" si="10"/>
        <v>9266037</v>
      </c>
      <c r="W33" s="37">
        <f t="shared" si="11"/>
        <v>14768037</v>
      </c>
      <c r="Z33" s="42"/>
    </row>
    <row r="34" spans="1:26" x14ac:dyDescent="0.2">
      <c r="A34" s="4" t="s">
        <v>180</v>
      </c>
      <c r="B34" s="1" t="s">
        <v>818</v>
      </c>
      <c r="C34" s="5" t="s">
        <v>181</v>
      </c>
      <c r="D34" s="83">
        <v>118</v>
      </c>
      <c r="E34" s="16">
        <f t="shared" si="0"/>
        <v>8782268</v>
      </c>
      <c r="F34" s="83">
        <v>49</v>
      </c>
      <c r="G34" s="18">
        <f t="shared" si="1"/>
        <v>1540560</v>
      </c>
      <c r="H34" s="83">
        <v>52</v>
      </c>
      <c r="I34" s="16">
        <f t="shared" si="2"/>
        <v>3870152</v>
      </c>
      <c r="J34" s="83">
        <v>20</v>
      </c>
      <c r="K34" s="18">
        <f t="shared" si="3"/>
        <v>628800</v>
      </c>
      <c r="L34" s="83"/>
      <c r="M34" s="16">
        <f t="shared" si="4"/>
        <v>0</v>
      </c>
      <c r="N34" s="83"/>
      <c r="O34" s="18">
        <f t="shared" si="5"/>
        <v>0</v>
      </c>
      <c r="P34" s="83">
        <v>11</v>
      </c>
      <c r="Q34" s="16">
        <f t="shared" si="6"/>
        <v>818686</v>
      </c>
      <c r="R34" s="83">
        <v>10</v>
      </c>
      <c r="S34" s="18">
        <f t="shared" si="7"/>
        <v>314400</v>
      </c>
      <c r="T34" s="44">
        <f t="shared" si="8"/>
        <v>13471106</v>
      </c>
      <c r="U34" s="16">
        <f t="shared" si="9"/>
        <v>2483760</v>
      </c>
      <c r="V34" s="16">
        <f t="shared" si="10"/>
        <v>6735553</v>
      </c>
      <c r="W34" s="37">
        <f t="shared" si="11"/>
        <v>9219313</v>
      </c>
      <c r="Z34" s="42"/>
    </row>
    <row r="35" spans="1:26" x14ac:dyDescent="0.2">
      <c r="A35" s="4" t="s">
        <v>155</v>
      </c>
      <c r="B35" s="1" t="s">
        <v>182</v>
      </c>
      <c r="C35" s="5" t="s">
        <v>183</v>
      </c>
      <c r="D35" s="83">
        <v>725</v>
      </c>
      <c r="E35" s="16">
        <f t="shared" si="0"/>
        <v>53958850</v>
      </c>
      <c r="F35" s="83">
        <v>495</v>
      </c>
      <c r="G35" s="18">
        <f t="shared" si="1"/>
        <v>15562800</v>
      </c>
      <c r="H35" s="83">
        <v>139</v>
      </c>
      <c r="I35" s="16">
        <f t="shared" si="2"/>
        <v>10345214</v>
      </c>
      <c r="J35" s="83">
        <v>92</v>
      </c>
      <c r="K35" s="18">
        <f t="shared" si="3"/>
        <v>2892480</v>
      </c>
      <c r="L35" s="83">
        <v>7</v>
      </c>
      <c r="M35" s="16">
        <f t="shared" si="4"/>
        <v>520982</v>
      </c>
      <c r="N35" s="83">
        <v>6</v>
      </c>
      <c r="O35" s="18">
        <f t="shared" si="5"/>
        <v>188640</v>
      </c>
      <c r="P35" s="83">
        <v>125</v>
      </c>
      <c r="Q35" s="16">
        <f t="shared" si="6"/>
        <v>9303250</v>
      </c>
      <c r="R35" s="83">
        <v>120</v>
      </c>
      <c r="S35" s="18">
        <f t="shared" si="7"/>
        <v>3772800</v>
      </c>
      <c r="T35" s="44">
        <f t="shared" si="8"/>
        <v>74128296</v>
      </c>
      <c r="U35" s="16">
        <f t="shared" si="9"/>
        <v>22416720</v>
      </c>
      <c r="V35" s="16">
        <f t="shared" si="10"/>
        <v>37064148</v>
      </c>
      <c r="W35" s="37">
        <f t="shared" si="11"/>
        <v>59480868</v>
      </c>
      <c r="Z35" s="42"/>
    </row>
    <row r="36" spans="1:26" x14ac:dyDescent="0.2">
      <c r="A36" s="4" t="s">
        <v>166</v>
      </c>
      <c r="B36" s="1" t="s">
        <v>184</v>
      </c>
      <c r="C36" s="5" t="s">
        <v>185</v>
      </c>
      <c r="D36" s="83">
        <v>100</v>
      </c>
      <c r="E36" s="16">
        <f t="shared" si="0"/>
        <v>7442600</v>
      </c>
      <c r="F36" s="83">
        <v>36</v>
      </c>
      <c r="G36" s="18">
        <f t="shared" si="1"/>
        <v>1131840</v>
      </c>
      <c r="H36" s="83">
        <v>29</v>
      </c>
      <c r="I36" s="16">
        <f t="shared" si="2"/>
        <v>2158354</v>
      </c>
      <c r="J36" s="83">
        <v>14</v>
      </c>
      <c r="K36" s="18">
        <f t="shared" si="3"/>
        <v>440160</v>
      </c>
      <c r="L36" s="83"/>
      <c r="M36" s="16">
        <f t="shared" si="4"/>
        <v>0</v>
      </c>
      <c r="N36" s="83"/>
      <c r="O36" s="18">
        <f t="shared" si="5"/>
        <v>0</v>
      </c>
      <c r="P36" s="83">
        <v>24</v>
      </c>
      <c r="Q36" s="16">
        <f t="shared" si="6"/>
        <v>1786224</v>
      </c>
      <c r="R36" s="83">
        <v>18</v>
      </c>
      <c r="S36" s="18">
        <f t="shared" si="7"/>
        <v>565920</v>
      </c>
      <c r="T36" s="44">
        <f t="shared" si="8"/>
        <v>11387178</v>
      </c>
      <c r="U36" s="16">
        <f t="shared" si="9"/>
        <v>2137920</v>
      </c>
      <c r="V36" s="16">
        <f t="shared" si="10"/>
        <v>5693589</v>
      </c>
      <c r="W36" s="37">
        <f t="shared" si="11"/>
        <v>7831509</v>
      </c>
      <c r="Z36" s="42"/>
    </row>
    <row r="37" spans="1:26" x14ac:dyDescent="0.2">
      <c r="A37" s="4" t="s">
        <v>159</v>
      </c>
      <c r="B37" s="1" t="s">
        <v>186</v>
      </c>
      <c r="C37" s="5" t="s">
        <v>187</v>
      </c>
      <c r="D37" s="83">
        <v>132</v>
      </c>
      <c r="E37" s="16">
        <f t="shared" si="0"/>
        <v>9824232</v>
      </c>
      <c r="F37" s="83">
        <v>57</v>
      </c>
      <c r="G37" s="18">
        <f t="shared" si="1"/>
        <v>1792080</v>
      </c>
      <c r="H37" s="83">
        <v>40</v>
      </c>
      <c r="I37" s="16">
        <f t="shared" si="2"/>
        <v>2977040</v>
      </c>
      <c r="J37" s="83">
        <v>10</v>
      </c>
      <c r="K37" s="18">
        <f t="shared" si="3"/>
        <v>314400</v>
      </c>
      <c r="L37" s="83"/>
      <c r="M37" s="16">
        <f t="shared" si="4"/>
        <v>0</v>
      </c>
      <c r="N37" s="83"/>
      <c r="O37" s="18">
        <f t="shared" si="5"/>
        <v>0</v>
      </c>
      <c r="P37" s="83">
        <v>52</v>
      </c>
      <c r="Q37" s="16">
        <f t="shared" si="6"/>
        <v>3870152</v>
      </c>
      <c r="R37" s="83">
        <v>39</v>
      </c>
      <c r="S37" s="18">
        <f t="shared" si="7"/>
        <v>1226160</v>
      </c>
      <c r="T37" s="44">
        <f t="shared" si="8"/>
        <v>16671424</v>
      </c>
      <c r="U37" s="16">
        <f t="shared" si="9"/>
        <v>3332640</v>
      </c>
      <c r="V37" s="16">
        <f t="shared" si="10"/>
        <v>8335712</v>
      </c>
      <c r="W37" s="37">
        <f t="shared" si="11"/>
        <v>11668352</v>
      </c>
      <c r="Z37" s="42"/>
    </row>
    <row r="38" spans="1:26" x14ac:dyDescent="0.2">
      <c r="A38" s="4" t="s">
        <v>163</v>
      </c>
      <c r="B38" s="1" t="s">
        <v>188</v>
      </c>
      <c r="C38" s="5" t="s">
        <v>189</v>
      </c>
      <c r="D38" s="83">
        <v>143</v>
      </c>
      <c r="E38" s="16">
        <f t="shared" si="0"/>
        <v>10642918</v>
      </c>
      <c r="F38" s="83">
        <v>65</v>
      </c>
      <c r="G38" s="18">
        <f t="shared" si="1"/>
        <v>2043600</v>
      </c>
      <c r="H38" s="83">
        <v>35</v>
      </c>
      <c r="I38" s="16">
        <f t="shared" si="2"/>
        <v>2604910</v>
      </c>
      <c r="J38" s="83">
        <v>24</v>
      </c>
      <c r="K38" s="18">
        <f t="shared" si="3"/>
        <v>754560</v>
      </c>
      <c r="L38" s="83"/>
      <c r="M38" s="16">
        <f t="shared" si="4"/>
        <v>0</v>
      </c>
      <c r="N38" s="83"/>
      <c r="O38" s="18">
        <f t="shared" si="5"/>
        <v>0</v>
      </c>
      <c r="P38" s="83">
        <v>23</v>
      </c>
      <c r="Q38" s="16">
        <f t="shared" si="6"/>
        <v>1711798</v>
      </c>
      <c r="R38" s="83">
        <v>23</v>
      </c>
      <c r="S38" s="18">
        <f t="shared" si="7"/>
        <v>723120</v>
      </c>
      <c r="T38" s="44">
        <f t="shared" si="8"/>
        <v>14959626</v>
      </c>
      <c r="U38" s="16">
        <f t="shared" si="9"/>
        <v>3521280</v>
      </c>
      <c r="V38" s="16">
        <f t="shared" si="10"/>
        <v>7479813</v>
      </c>
      <c r="W38" s="37">
        <f t="shared" si="11"/>
        <v>11001093</v>
      </c>
      <c r="Z38" s="42"/>
    </row>
    <row r="39" spans="1:26" x14ac:dyDescent="0.2">
      <c r="A39" s="4" t="s">
        <v>161</v>
      </c>
      <c r="B39" s="1" t="s">
        <v>190</v>
      </c>
      <c r="C39" s="5" t="s">
        <v>191</v>
      </c>
      <c r="D39" s="83">
        <v>117</v>
      </c>
      <c r="E39" s="16">
        <f t="shared" si="0"/>
        <v>8707842</v>
      </c>
      <c r="F39" s="83">
        <v>52</v>
      </c>
      <c r="G39" s="18">
        <f t="shared" si="1"/>
        <v>1634880</v>
      </c>
      <c r="H39" s="83">
        <v>76</v>
      </c>
      <c r="I39" s="16">
        <f t="shared" si="2"/>
        <v>5656376</v>
      </c>
      <c r="J39" s="83">
        <v>33</v>
      </c>
      <c r="K39" s="18">
        <f t="shared" si="3"/>
        <v>1037520</v>
      </c>
      <c r="L39" s="83"/>
      <c r="M39" s="16">
        <f t="shared" si="4"/>
        <v>0</v>
      </c>
      <c r="N39" s="83"/>
      <c r="O39" s="18">
        <f t="shared" si="5"/>
        <v>0</v>
      </c>
      <c r="P39" s="83">
        <v>31</v>
      </c>
      <c r="Q39" s="16">
        <f t="shared" si="6"/>
        <v>2307206</v>
      </c>
      <c r="R39" s="83">
        <v>26</v>
      </c>
      <c r="S39" s="18">
        <f t="shared" si="7"/>
        <v>817440</v>
      </c>
      <c r="T39" s="44">
        <f t="shared" si="8"/>
        <v>16671424</v>
      </c>
      <c r="U39" s="16">
        <f t="shared" si="9"/>
        <v>3489840</v>
      </c>
      <c r="V39" s="16">
        <f t="shared" si="10"/>
        <v>8335712</v>
      </c>
      <c r="W39" s="37">
        <f t="shared" si="11"/>
        <v>11825552</v>
      </c>
      <c r="Z39" s="42"/>
    </row>
    <row r="40" spans="1:26" x14ac:dyDescent="0.2">
      <c r="A40" s="4" t="s">
        <v>157</v>
      </c>
      <c r="B40" s="1" t="s">
        <v>192</v>
      </c>
      <c r="C40" s="5" t="s">
        <v>193</v>
      </c>
      <c r="D40" s="83">
        <v>231</v>
      </c>
      <c r="E40" s="16">
        <f t="shared" si="0"/>
        <v>17192406</v>
      </c>
      <c r="F40" s="83">
        <v>125</v>
      </c>
      <c r="G40" s="18">
        <f t="shared" si="1"/>
        <v>3930000</v>
      </c>
      <c r="H40" s="83"/>
      <c r="I40" s="16">
        <f t="shared" si="2"/>
        <v>0</v>
      </c>
      <c r="J40" s="83"/>
      <c r="K40" s="18">
        <f t="shared" si="3"/>
        <v>0</v>
      </c>
      <c r="L40" s="83">
        <v>10</v>
      </c>
      <c r="M40" s="16">
        <f t="shared" si="4"/>
        <v>744260</v>
      </c>
      <c r="N40" s="83">
        <v>9</v>
      </c>
      <c r="O40" s="18">
        <f t="shared" si="5"/>
        <v>282960</v>
      </c>
      <c r="P40" s="83"/>
      <c r="Q40" s="16">
        <f t="shared" si="6"/>
        <v>0</v>
      </c>
      <c r="R40" s="83"/>
      <c r="S40" s="18">
        <f t="shared" si="7"/>
        <v>0</v>
      </c>
      <c r="T40" s="44">
        <f t="shared" si="8"/>
        <v>17936666</v>
      </c>
      <c r="U40" s="16">
        <f t="shared" si="9"/>
        <v>4212960</v>
      </c>
      <c r="V40" s="16">
        <f t="shared" si="10"/>
        <v>8968333</v>
      </c>
      <c r="W40" s="37">
        <f t="shared" si="11"/>
        <v>13181293</v>
      </c>
      <c r="Z40" s="42"/>
    </row>
    <row r="41" spans="1:26" x14ac:dyDescent="0.2">
      <c r="A41" s="4" t="s">
        <v>182</v>
      </c>
      <c r="B41" s="1" t="s">
        <v>131</v>
      </c>
      <c r="C41" s="5" t="s">
        <v>194</v>
      </c>
      <c r="D41" s="83">
        <v>375</v>
      </c>
      <c r="E41" s="16">
        <f t="shared" si="0"/>
        <v>27909750</v>
      </c>
      <c r="F41" s="83">
        <v>180</v>
      </c>
      <c r="G41" s="18">
        <f t="shared" si="1"/>
        <v>5659200</v>
      </c>
      <c r="H41" s="83">
        <v>61</v>
      </c>
      <c r="I41" s="16">
        <f t="shared" si="2"/>
        <v>4539986</v>
      </c>
      <c r="J41" s="83">
        <v>43</v>
      </c>
      <c r="K41" s="18">
        <f t="shared" si="3"/>
        <v>1351920</v>
      </c>
      <c r="L41" s="83"/>
      <c r="M41" s="16">
        <f t="shared" si="4"/>
        <v>0</v>
      </c>
      <c r="N41" s="83"/>
      <c r="O41" s="18">
        <f t="shared" si="5"/>
        <v>0</v>
      </c>
      <c r="P41" s="83">
        <v>61</v>
      </c>
      <c r="Q41" s="16">
        <f t="shared" si="6"/>
        <v>4539986</v>
      </c>
      <c r="R41" s="83">
        <v>59</v>
      </c>
      <c r="S41" s="18">
        <f t="shared" si="7"/>
        <v>1854960</v>
      </c>
      <c r="T41" s="44">
        <f t="shared" si="8"/>
        <v>36989722</v>
      </c>
      <c r="U41" s="16">
        <f t="shared" si="9"/>
        <v>8866080</v>
      </c>
      <c r="V41" s="16">
        <f t="shared" si="10"/>
        <v>18494861</v>
      </c>
      <c r="W41" s="37">
        <f t="shared" si="11"/>
        <v>27360941</v>
      </c>
      <c r="Z41" s="42"/>
    </row>
    <row r="42" spans="1:26" x14ac:dyDescent="0.2">
      <c r="A42" s="4" t="s">
        <v>186</v>
      </c>
      <c r="B42" s="1" t="s">
        <v>133</v>
      </c>
      <c r="C42" s="5" t="s">
        <v>195</v>
      </c>
      <c r="D42" s="83">
        <v>147</v>
      </c>
      <c r="E42" s="16">
        <f t="shared" si="0"/>
        <v>10940622</v>
      </c>
      <c r="F42" s="83">
        <v>64</v>
      </c>
      <c r="G42" s="18">
        <f t="shared" si="1"/>
        <v>2012160</v>
      </c>
      <c r="H42" s="83">
        <v>55</v>
      </c>
      <c r="I42" s="16">
        <f t="shared" si="2"/>
        <v>4093430</v>
      </c>
      <c r="J42" s="83">
        <v>30</v>
      </c>
      <c r="K42" s="18">
        <f t="shared" si="3"/>
        <v>943200</v>
      </c>
      <c r="L42" s="83"/>
      <c r="M42" s="16">
        <f t="shared" si="4"/>
        <v>0</v>
      </c>
      <c r="N42" s="83"/>
      <c r="O42" s="18">
        <f t="shared" si="5"/>
        <v>0</v>
      </c>
      <c r="P42" s="83"/>
      <c r="Q42" s="16">
        <f t="shared" si="6"/>
        <v>0</v>
      </c>
      <c r="R42" s="83"/>
      <c r="S42" s="18">
        <f t="shared" si="7"/>
        <v>0</v>
      </c>
      <c r="T42" s="44">
        <f t="shared" si="8"/>
        <v>15034052</v>
      </c>
      <c r="U42" s="16">
        <f t="shared" si="9"/>
        <v>2955360</v>
      </c>
      <c r="V42" s="16">
        <f t="shared" si="10"/>
        <v>7517026</v>
      </c>
      <c r="W42" s="37">
        <f t="shared" si="11"/>
        <v>10472386</v>
      </c>
      <c r="Z42" s="42"/>
    </row>
    <row r="43" spans="1:26" x14ac:dyDescent="0.2">
      <c r="A43" s="4" t="s">
        <v>192</v>
      </c>
      <c r="B43" s="1" t="s">
        <v>138</v>
      </c>
      <c r="C43" s="5" t="s">
        <v>196</v>
      </c>
      <c r="D43" s="83">
        <v>134</v>
      </c>
      <c r="E43" s="16">
        <f t="shared" si="0"/>
        <v>9973084</v>
      </c>
      <c r="F43" s="83">
        <v>62</v>
      </c>
      <c r="G43" s="18">
        <f t="shared" si="1"/>
        <v>1949280</v>
      </c>
      <c r="H43" s="83">
        <v>39</v>
      </c>
      <c r="I43" s="16">
        <f t="shared" si="2"/>
        <v>2902614</v>
      </c>
      <c r="J43" s="83">
        <v>22</v>
      </c>
      <c r="K43" s="18">
        <f t="shared" si="3"/>
        <v>691680</v>
      </c>
      <c r="L43" s="83"/>
      <c r="M43" s="16">
        <f t="shared" si="4"/>
        <v>0</v>
      </c>
      <c r="N43" s="83"/>
      <c r="O43" s="18">
        <f t="shared" si="5"/>
        <v>0</v>
      </c>
      <c r="P43" s="83">
        <v>8</v>
      </c>
      <c r="Q43" s="16">
        <f t="shared" si="6"/>
        <v>595408</v>
      </c>
      <c r="R43" s="83">
        <v>8</v>
      </c>
      <c r="S43" s="18">
        <f t="shared" si="7"/>
        <v>251520</v>
      </c>
      <c r="T43" s="44">
        <f t="shared" si="8"/>
        <v>13471106</v>
      </c>
      <c r="U43" s="16">
        <f t="shared" si="9"/>
        <v>2892480</v>
      </c>
      <c r="V43" s="16">
        <f t="shared" si="10"/>
        <v>6735553</v>
      </c>
      <c r="W43" s="37">
        <f t="shared" si="11"/>
        <v>9628033</v>
      </c>
      <c r="Z43" s="42"/>
    </row>
    <row r="44" spans="1:26" ht="13.5" thickBot="1" x14ac:dyDescent="0.25">
      <c r="A44" s="20" t="s">
        <v>184</v>
      </c>
      <c r="B44" s="21" t="s">
        <v>136</v>
      </c>
      <c r="C44" s="22" t="s">
        <v>197</v>
      </c>
      <c r="D44" s="83">
        <v>83</v>
      </c>
      <c r="E44" s="16">
        <f t="shared" si="0"/>
        <v>6177358</v>
      </c>
      <c r="F44" s="83">
        <v>43</v>
      </c>
      <c r="G44" s="18">
        <f t="shared" si="1"/>
        <v>1351920</v>
      </c>
      <c r="H44" s="83">
        <v>35</v>
      </c>
      <c r="I44" s="16">
        <f t="shared" si="2"/>
        <v>2604910</v>
      </c>
      <c r="J44" s="83">
        <v>16</v>
      </c>
      <c r="K44" s="18">
        <f t="shared" si="3"/>
        <v>503040</v>
      </c>
      <c r="L44" s="83"/>
      <c r="M44" s="16">
        <f t="shared" si="4"/>
        <v>0</v>
      </c>
      <c r="N44" s="83"/>
      <c r="O44" s="18">
        <f t="shared" si="5"/>
        <v>0</v>
      </c>
      <c r="P44" s="83"/>
      <c r="Q44" s="16">
        <f t="shared" si="6"/>
        <v>0</v>
      </c>
      <c r="R44" s="83"/>
      <c r="S44" s="18">
        <f t="shared" si="7"/>
        <v>0</v>
      </c>
      <c r="T44" s="44">
        <f t="shared" si="8"/>
        <v>8782268</v>
      </c>
      <c r="U44" s="16">
        <f t="shared" si="9"/>
        <v>1854960</v>
      </c>
      <c r="V44" s="16">
        <f t="shared" si="10"/>
        <v>4391134</v>
      </c>
      <c r="W44" s="37">
        <f t="shared" si="11"/>
        <v>6246094</v>
      </c>
      <c r="Z44" s="42"/>
    </row>
    <row r="45" spans="1:26" ht="15.75" thickBot="1" x14ac:dyDescent="0.3">
      <c r="A45" s="111" t="s">
        <v>793</v>
      </c>
      <c r="B45" s="112"/>
      <c r="C45" s="112"/>
      <c r="D45" s="41">
        <f>SUM(D7:D44)</f>
        <v>7813</v>
      </c>
      <c r="E45" s="41">
        <f t="shared" ref="E45:V45" si="12">SUM(E7:E44)</f>
        <v>581490338</v>
      </c>
      <c r="F45" s="41">
        <f t="shared" si="12"/>
        <v>4091</v>
      </c>
      <c r="G45" s="41">
        <f t="shared" si="12"/>
        <v>128621040</v>
      </c>
      <c r="H45" s="41">
        <f t="shared" si="12"/>
        <v>3563</v>
      </c>
      <c r="I45" s="41">
        <f t="shared" si="12"/>
        <v>265179838</v>
      </c>
      <c r="J45" s="41">
        <f t="shared" si="12"/>
        <v>2078</v>
      </c>
      <c r="K45" s="41">
        <f t="shared" si="12"/>
        <v>65332320</v>
      </c>
      <c r="L45" s="41">
        <f t="shared" si="12"/>
        <v>75</v>
      </c>
      <c r="M45" s="41">
        <f t="shared" si="12"/>
        <v>5581950</v>
      </c>
      <c r="N45" s="41">
        <f t="shared" si="12"/>
        <v>58</v>
      </c>
      <c r="O45" s="41">
        <f t="shared" si="12"/>
        <v>1823520</v>
      </c>
      <c r="P45" s="41">
        <f t="shared" si="12"/>
        <v>1396</v>
      </c>
      <c r="Q45" s="41">
        <f t="shared" si="12"/>
        <v>103898696</v>
      </c>
      <c r="R45" s="41">
        <f t="shared" si="12"/>
        <v>1139</v>
      </c>
      <c r="S45" s="41">
        <f t="shared" si="12"/>
        <v>35810160</v>
      </c>
      <c r="T45" s="41">
        <f t="shared" si="12"/>
        <v>956150822</v>
      </c>
      <c r="U45" s="41">
        <f t="shared" si="12"/>
        <v>231587040</v>
      </c>
      <c r="V45" s="50">
        <f t="shared" si="12"/>
        <v>478075411</v>
      </c>
      <c r="W45" s="38">
        <f>SUM(W7:W44)</f>
        <v>709662451</v>
      </c>
      <c r="X45" s="42">
        <f>(U45+V45)</f>
        <v>709662451</v>
      </c>
    </row>
  </sheetData>
  <mergeCells count="15">
    <mergeCell ref="A45:C45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>
      <selection activeCell="M6" sqref="M6"/>
    </sheetView>
  </sheetViews>
  <sheetFormatPr baseColWidth="10" defaultRowHeight="12.75" x14ac:dyDescent="0.2"/>
  <cols>
    <col min="2" max="2" width="14.140625" customWidth="1"/>
    <col min="3" max="20" width="16.140625" style="43" customWidth="1"/>
    <col min="21" max="21" width="16.28515625" style="43" customWidth="1"/>
    <col min="22" max="22" width="19.7109375" style="43" customWidth="1"/>
    <col min="23" max="23" width="17" customWidth="1"/>
    <col min="24" max="24" width="12.85546875" customWidth="1"/>
    <col min="26" max="26" width="13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01" t="s">
        <v>9</v>
      </c>
      <c r="E5" s="102"/>
      <c r="F5" s="102"/>
      <c r="G5" s="103"/>
      <c r="H5" s="127" t="s">
        <v>10</v>
      </c>
      <c r="I5" s="128"/>
      <c r="J5" s="128"/>
      <c r="K5" s="129"/>
      <c r="L5" s="127" t="s">
        <v>11</v>
      </c>
      <c r="M5" s="128"/>
      <c r="N5" s="128"/>
      <c r="O5" s="129"/>
      <c r="P5" s="127" t="s">
        <v>12</v>
      </c>
      <c r="Q5" s="128"/>
      <c r="R5" s="128"/>
      <c r="S5" s="129"/>
      <c r="T5" s="109" t="s">
        <v>791</v>
      </c>
      <c r="U5" s="88" t="s">
        <v>790</v>
      </c>
      <c r="V5" s="88" t="s">
        <v>792</v>
      </c>
      <c r="W5" s="107" t="s">
        <v>820</v>
      </c>
    </row>
    <row r="6" spans="1:23" ht="43.5" customHeight="1" thickBot="1" x14ac:dyDescent="0.25">
      <c r="A6" s="119"/>
      <c r="B6" s="121"/>
      <c r="C6" s="97"/>
      <c r="D6" s="72" t="s">
        <v>812</v>
      </c>
      <c r="E6" s="73" t="s">
        <v>785</v>
      </c>
      <c r="F6" s="73" t="s">
        <v>784</v>
      </c>
      <c r="G6" s="74" t="s">
        <v>786</v>
      </c>
      <c r="H6" s="72" t="s">
        <v>812</v>
      </c>
      <c r="I6" s="73" t="s">
        <v>785</v>
      </c>
      <c r="J6" s="73" t="s">
        <v>784</v>
      </c>
      <c r="K6" s="74" t="s">
        <v>786</v>
      </c>
      <c r="L6" s="72" t="s">
        <v>812</v>
      </c>
      <c r="M6" s="73" t="s">
        <v>785</v>
      </c>
      <c r="N6" s="73" t="s">
        <v>784</v>
      </c>
      <c r="O6" s="74" t="s">
        <v>786</v>
      </c>
      <c r="P6" s="72" t="s">
        <v>812</v>
      </c>
      <c r="Q6" s="73" t="s">
        <v>785</v>
      </c>
      <c r="R6" s="73" t="s">
        <v>784</v>
      </c>
      <c r="S6" s="74" t="s">
        <v>786</v>
      </c>
      <c r="T6" s="110"/>
      <c r="U6" s="89"/>
      <c r="V6" s="89"/>
      <c r="W6" s="108"/>
    </row>
    <row r="7" spans="1:23" x14ac:dyDescent="0.2">
      <c r="A7" s="12" t="s">
        <v>198</v>
      </c>
      <c r="B7" s="2" t="s">
        <v>198</v>
      </c>
      <c r="C7" s="13" t="s">
        <v>199</v>
      </c>
      <c r="D7" s="83">
        <v>553</v>
      </c>
      <c r="E7" s="16">
        <f>D7*74426</f>
        <v>41157578</v>
      </c>
      <c r="F7" s="83">
        <v>378</v>
      </c>
      <c r="G7" s="18">
        <f>F7*31440</f>
        <v>11884320</v>
      </c>
      <c r="H7" s="83">
        <v>321</v>
      </c>
      <c r="I7" s="16">
        <f>H7*74426</f>
        <v>23890746</v>
      </c>
      <c r="J7" s="83">
        <v>199</v>
      </c>
      <c r="K7" s="18">
        <f>J7*31440</f>
        <v>6256560</v>
      </c>
      <c r="L7" s="83">
        <v>7</v>
      </c>
      <c r="M7" s="16">
        <f>L7*74426</f>
        <v>520982</v>
      </c>
      <c r="N7" s="83">
        <v>6</v>
      </c>
      <c r="O7" s="18">
        <f>N7*31440</f>
        <v>188640</v>
      </c>
      <c r="P7" s="83">
        <v>72</v>
      </c>
      <c r="Q7" s="16">
        <f>P7*74426</f>
        <v>5358672</v>
      </c>
      <c r="R7" s="83">
        <v>66</v>
      </c>
      <c r="S7" s="18">
        <f>R7*31440</f>
        <v>2075040</v>
      </c>
      <c r="T7" s="44">
        <f>(E7+I7+M7+Q7)</f>
        <v>70927978</v>
      </c>
      <c r="U7" s="16">
        <f t="shared" ref="U7:U39" si="0">(G7+K7+O7+S7)</f>
        <v>20404560</v>
      </c>
      <c r="V7" s="16">
        <f>T7/2</f>
        <v>35463989</v>
      </c>
      <c r="W7" s="37">
        <f>(U7+V7)</f>
        <v>55868549</v>
      </c>
    </row>
    <row r="8" spans="1:23" x14ac:dyDescent="0.2">
      <c r="A8" s="4" t="s">
        <v>200</v>
      </c>
      <c r="B8" s="1" t="s">
        <v>201</v>
      </c>
      <c r="C8" s="5" t="s">
        <v>202</v>
      </c>
      <c r="D8" s="83">
        <v>249</v>
      </c>
      <c r="E8" s="16">
        <f t="shared" ref="E8:E39" si="1">D8*74426</f>
        <v>18532074</v>
      </c>
      <c r="F8" s="83">
        <v>128</v>
      </c>
      <c r="G8" s="18">
        <f t="shared" ref="G8:G39" si="2">F8*31440</f>
        <v>4024320</v>
      </c>
      <c r="H8" s="83">
        <v>61</v>
      </c>
      <c r="I8" s="16">
        <f t="shared" ref="I8:I39" si="3">H8*74426</f>
        <v>4539986</v>
      </c>
      <c r="J8" s="83">
        <v>41</v>
      </c>
      <c r="K8" s="18">
        <f t="shared" ref="K8:K39" si="4">J8*31440</f>
        <v>1289040</v>
      </c>
      <c r="L8" s="83"/>
      <c r="M8" s="16">
        <f t="shared" ref="M8:M39" si="5">L8*74426</f>
        <v>0</v>
      </c>
      <c r="N8" s="83"/>
      <c r="O8" s="18">
        <f t="shared" ref="O8:O39" si="6">N8*31440</f>
        <v>0</v>
      </c>
      <c r="P8" s="83">
        <v>28</v>
      </c>
      <c r="Q8" s="16">
        <f t="shared" ref="Q8:Q39" si="7">P8*74426</f>
        <v>2083928</v>
      </c>
      <c r="R8" s="83">
        <v>18</v>
      </c>
      <c r="S8" s="18">
        <f t="shared" ref="S8:S39" si="8">R8*31440</f>
        <v>565920</v>
      </c>
      <c r="T8" s="44">
        <f t="shared" ref="T8:T39" si="9">(E8+I8+M8+Q8)</f>
        <v>25155988</v>
      </c>
      <c r="U8" s="16">
        <f t="shared" si="0"/>
        <v>5879280</v>
      </c>
      <c r="V8" s="16">
        <f t="shared" ref="V8:V39" si="10">T8/2</f>
        <v>12577994</v>
      </c>
      <c r="W8" s="37">
        <f t="shared" ref="W8:W39" si="11">(V8+U8)</f>
        <v>18457274</v>
      </c>
    </row>
    <row r="9" spans="1:23" x14ac:dyDescent="0.2">
      <c r="A9" s="4" t="s">
        <v>203</v>
      </c>
      <c r="B9" s="1" t="s">
        <v>204</v>
      </c>
      <c r="C9" s="5" t="s">
        <v>205</v>
      </c>
      <c r="D9" s="83">
        <v>191</v>
      </c>
      <c r="E9" s="16">
        <f t="shared" si="1"/>
        <v>14215366</v>
      </c>
      <c r="F9" s="83">
        <v>68</v>
      </c>
      <c r="G9" s="18">
        <f t="shared" si="2"/>
        <v>2137920</v>
      </c>
      <c r="H9" s="83"/>
      <c r="I9" s="16">
        <f t="shared" si="3"/>
        <v>0</v>
      </c>
      <c r="J9" s="83"/>
      <c r="K9" s="18">
        <f t="shared" si="4"/>
        <v>0</v>
      </c>
      <c r="L9" s="83"/>
      <c r="M9" s="16">
        <f t="shared" si="5"/>
        <v>0</v>
      </c>
      <c r="N9" s="83"/>
      <c r="O9" s="18">
        <f t="shared" si="6"/>
        <v>0</v>
      </c>
      <c r="P9" s="83">
        <v>28</v>
      </c>
      <c r="Q9" s="16">
        <f t="shared" si="7"/>
        <v>2083928</v>
      </c>
      <c r="R9" s="83">
        <v>14</v>
      </c>
      <c r="S9" s="18">
        <f t="shared" si="8"/>
        <v>440160</v>
      </c>
      <c r="T9" s="44">
        <f t="shared" si="9"/>
        <v>16299294</v>
      </c>
      <c r="U9" s="16">
        <f t="shared" si="0"/>
        <v>2578080</v>
      </c>
      <c r="V9" s="16">
        <f t="shared" si="10"/>
        <v>8149647</v>
      </c>
      <c r="W9" s="37">
        <f t="shared" si="11"/>
        <v>10727727</v>
      </c>
    </row>
    <row r="10" spans="1:23" x14ac:dyDescent="0.2">
      <c r="A10" s="4" t="s">
        <v>206</v>
      </c>
      <c r="B10" s="1" t="s">
        <v>207</v>
      </c>
      <c r="C10" s="5" t="s">
        <v>208</v>
      </c>
      <c r="D10" s="83">
        <v>166</v>
      </c>
      <c r="E10" s="16">
        <f t="shared" si="1"/>
        <v>12354716</v>
      </c>
      <c r="F10" s="83">
        <v>98</v>
      </c>
      <c r="G10" s="18">
        <f t="shared" si="2"/>
        <v>3081120</v>
      </c>
      <c r="H10" s="83">
        <v>66</v>
      </c>
      <c r="I10" s="16">
        <f t="shared" si="3"/>
        <v>4912116</v>
      </c>
      <c r="J10" s="83">
        <v>55</v>
      </c>
      <c r="K10" s="18">
        <f t="shared" si="4"/>
        <v>1729200</v>
      </c>
      <c r="L10" s="83"/>
      <c r="M10" s="16">
        <f t="shared" si="5"/>
        <v>0</v>
      </c>
      <c r="N10" s="83"/>
      <c r="O10" s="18">
        <f t="shared" si="6"/>
        <v>0</v>
      </c>
      <c r="P10" s="83">
        <v>26</v>
      </c>
      <c r="Q10" s="16">
        <f t="shared" si="7"/>
        <v>1935076</v>
      </c>
      <c r="R10" s="83">
        <v>19</v>
      </c>
      <c r="S10" s="18">
        <f t="shared" si="8"/>
        <v>597360</v>
      </c>
      <c r="T10" s="44">
        <f t="shared" si="9"/>
        <v>19201908</v>
      </c>
      <c r="U10" s="16">
        <f t="shared" si="0"/>
        <v>5407680</v>
      </c>
      <c r="V10" s="16">
        <f t="shared" si="10"/>
        <v>9600954</v>
      </c>
      <c r="W10" s="37">
        <f t="shared" si="11"/>
        <v>15008634</v>
      </c>
    </row>
    <row r="11" spans="1:23" x14ac:dyDescent="0.2">
      <c r="A11" s="4" t="s">
        <v>209</v>
      </c>
      <c r="B11" s="1" t="s">
        <v>209</v>
      </c>
      <c r="C11" s="5" t="s">
        <v>210</v>
      </c>
      <c r="D11" s="83">
        <v>150</v>
      </c>
      <c r="E11" s="16">
        <f t="shared" si="1"/>
        <v>11163900</v>
      </c>
      <c r="F11" s="83">
        <v>72</v>
      </c>
      <c r="G11" s="18">
        <f t="shared" si="2"/>
        <v>2263680</v>
      </c>
      <c r="H11" s="83">
        <v>70</v>
      </c>
      <c r="I11" s="16">
        <f t="shared" si="3"/>
        <v>5209820</v>
      </c>
      <c r="J11" s="83">
        <v>52</v>
      </c>
      <c r="K11" s="18">
        <f t="shared" si="4"/>
        <v>1634880</v>
      </c>
      <c r="L11" s="83"/>
      <c r="M11" s="16">
        <f t="shared" si="5"/>
        <v>0</v>
      </c>
      <c r="N11" s="83"/>
      <c r="O11" s="18">
        <f t="shared" si="6"/>
        <v>0</v>
      </c>
      <c r="P11" s="83">
        <v>36</v>
      </c>
      <c r="Q11" s="16">
        <f t="shared" si="7"/>
        <v>2679336</v>
      </c>
      <c r="R11" s="83">
        <v>25</v>
      </c>
      <c r="S11" s="18">
        <f t="shared" si="8"/>
        <v>786000</v>
      </c>
      <c r="T11" s="44">
        <f t="shared" si="9"/>
        <v>19053056</v>
      </c>
      <c r="U11" s="16">
        <f t="shared" si="0"/>
        <v>4684560</v>
      </c>
      <c r="V11" s="16">
        <f t="shared" si="10"/>
        <v>9526528</v>
      </c>
      <c r="W11" s="37">
        <f t="shared" si="11"/>
        <v>14211088</v>
      </c>
    </row>
    <row r="12" spans="1:23" x14ac:dyDescent="0.2">
      <c r="A12" s="4" t="s">
        <v>204</v>
      </c>
      <c r="B12" s="1" t="s">
        <v>206</v>
      </c>
      <c r="C12" s="5" t="s">
        <v>211</v>
      </c>
      <c r="D12" s="83">
        <v>232</v>
      </c>
      <c r="E12" s="16">
        <f t="shared" si="1"/>
        <v>17266832</v>
      </c>
      <c r="F12" s="83">
        <v>159</v>
      </c>
      <c r="G12" s="18">
        <f t="shared" si="2"/>
        <v>4998960</v>
      </c>
      <c r="H12" s="83">
        <v>74</v>
      </c>
      <c r="I12" s="16">
        <f t="shared" si="3"/>
        <v>5507524</v>
      </c>
      <c r="J12" s="83">
        <v>42</v>
      </c>
      <c r="K12" s="18">
        <f t="shared" si="4"/>
        <v>1320480</v>
      </c>
      <c r="L12" s="83"/>
      <c r="M12" s="16">
        <f t="shared" si="5"/>
        <v>0</v>
      </c>
      <c r="N12" s="83"/>
      <c r="O12" s="18">
        <f t="shared" si="6"/>
        <v>0</v>
      </c>
      <c r="P12" s="83">
        <v>37</v>
      </c>
      <c r="Q12" s="16">
        <f t="shared" si="7"/>
        <v>2753762</v>
      </c>
      <c r="R12" s="83">
        <v>27</v>
      </c>
      <c r="S12" s="18">
        <f t="shared" si="8"/>
        <v>848880</v>
      </c>
      <c r="T12" s="44">
        <f t="shared" si="9"/>
        <v>25528118</v>
      </c>
      <c r="U12" s="16">
        <f t="shared" si="0"/>
        <v>7168320</v>
      </c>
      <c r="V12" s="16">
        <f t="shared" si="10"/>
        <v>12764059</v>
      </c>
      <c r="W12" s="37">
        <f t="shared" si="11"/>
        <v>19932379</v>
      </c>
    </row>
    <row r="13" spans="1:23" x14ac:dyDescent="0.2">
      <c r="A13" s="4" t="s">
        <v>212</v>
      </c>
      <c r="B13" s="1" t="s">
        <v>200</v>
      </c>
      <c r="C13" s="5" t="s">
        <v>213</v>
      </c>
      <c r="D13" s="83">
        <v>129</v>
      </c>
      <c r="E13" s="16">
        <f t="shared" si="1"/>
        <v>9600954</v>
      </c>
      <c r="F13" s="83">
        <v>62</v>
      </c>
      <c r="G13" s="18">
        <f t="shared" si="2"/>
        <v>1949280</v>
      </c>
      <c r="H13" s="83">
        <v>30</v>
      </c>
      <c r="I13" s="16">
        <f t="shared" si="3"/>
        <v>2232780</v>
      </c>
      <c r="J13" s="83">
        <v>20</v>
      </c>
      <c r="K13" s="18">
        <f t="shared" si="4"/>
        <v>628800</v>
      </c>
      <c r="L13" s="83"/>
      <c r="M13" s="16">
        <f t="shared" si="5"/>
        <v>0</v>
      </c>
      <c r="N13" s="83"/>
      <c r="O13" s="18">
        <f t="shared" si="6"/>
        <v>0</v>
      </c>
      <c r="P13" s="83">
        <v>5</v>
      </c>
      <c r="Q13" s="16">
        <f t="shared" si="7"/>
        <v>372130</v>
      </c>
      <c r="R13" s="83">
        <v>5</v>
      </c>
      <c r="S13" s="18">
        <f t="shared" si="8"/>
        <v>157200</v>
      </c>
      <c r="T13" s="44">
        <f t="shared" si="9"/>
        <v>12205864</v>
      </c>
      <c r="U13" s="16">
        <f t="shared" si="0"/>
        <v>2735280</v>
      </c>
      <c r="V13" s="16">
        <f t="shared" si="10"/>
        <v>6102932</v>
      </c>
      <c r="W13" s="37">
        <f t="shared" si="11"/>
        <v>8838212</v>
      </c>
    </row>
    <row r="14" spans="1:23" x14ac:dyDescent="0.2">
      <c r="A14" s="4" t="s">
        <v>201</v>
      </c>
      <c r="B14" s="1" t="s">
        <v>214</v>
      </c>
      <c r="C14" s="5" t="s">
        <v>215</v>
      </c>
      <c r="D14" s="83">
        <v>105</v>
      </c>
      <c r="E14" s="16">
        <f t="shared" si="1"/>
        <v>7814730</v>
      </c>
      <c r="F14" s="83">
        <v>55</v>
      </c>
      <c r="G14" s="18">
        <f t="shared" si="2"/>
        <v>1729200</v>
      </c>
      <c r="H14" s="83">
        <v>23</v>
      </c>
      <c r="I14" s="16">
        <f t="shared" si="3"/>
        <v>1711798</v>
      </c>
      <c r="J14" s="83">
        <v>13</v>
      </c>
      <c r="K14" s="18">
        <f t="shared" si="4"/>
        <v>408720</v>
      </c>
      <c r="L14" s="83"/>
      <c r="M14" s="16">
        <f t="shared" si="5"/>
        <v>0</v>
      </c>
      <c r="N14" s="83"/>
      <c r="O14" s="18">
        <f t="shared" si="6"/>
        <v>0</v>
      </c>
      <c r="P14" s="83">
        <v>24</v>
      </c>
      <c r="Q14" s="16">
        <f t="shared" si="7"/>
        <v>1786224</v>
      </c>
      <c r="R14" s="83">
        <v>22</v>
      </c>
      <c r="S14" s="18">
        <f t="shared" si="8"/>
        <v>691680</v>
      </c>
      <c r="T14" s="44">
        <f t="shared" si="9"/>
        <v>11312752</v>
      </c>
      <c r="U14" s="16">
        <f t="shared" si="0"/>
        <v>2829600</v>
      </c>
      <c r="V14" s="16">
        <f t="shared" si="10"/>
        <v>5656376</v>
      </c>
      <c r="W14" s="37">
        <f t="shared" si="11"/>
        <v>8485976</v>
      </c>
    </row>
    <row r="15" spans="1:23" x14ac:dyDescent="0.2">
      <c r="A15" s="4" t="s">
        <v>216</v>
      </c>
      <c r="B15" s="1" t="s">
        <v>212</v>
      </c>
      <c r="C15" s="5" t="s">
        <v>217</v>
      </c>
      <c r="D15" s="83">
        <v>268</v>
      </c>
      <c r="E15" s="16">
        <f t="shared" si="1"/>
        <v>19946168</v>
      </c>
      <c r="F15" s="83">
        <v>163</v>
      </c>
      <c r="G15" s="18">
        <f t="shared" si="2"/>
        <v>5124720</v>
      </c>
      <c r="H15" s="83">
        <v>91</v>
      </c>
      <c r="I15" s="16">
        <f t="shared" si="3"/>
        <v>6772766</v>
      </c>
      <c r="J15" s="83">
        <v>73</v>
      </c>
      <c r="K15" s="18">
        <f t="shared" si="4"/>
        <v>2295120</v>
      </c>
      <c r="L15" s="83"/>
      <c r="M15" s="16">
        <f t="shared" si="5"/>
        <v>0</v>
      </c>
      <c r="N15" s="83"/>
      <c r="O15" s="18">
        <f t="shared" si="6"/>
        <v>0</v>
      </c>
      <c r="P15" s="83">
        <v>27</v>
      </c>
      <c r="Q15" s="16">
        <f t="shared" si="7"/>
        <v>2009502</v>
      </c>
      <c r="R15" s="83">
        <v>24</v>
      </c>
      <c r="S15" s="18">
        <f t="shared" si="8"/>
        <v>754560</v>
      </c>
      <c r="T15" s="44">
        <f t="shared" si="9"/>
        <v>28728436</v>
      </c>
      <c r="U15" s="16">
        <f t="shared" si="0"/>
        <v>8174400</v>
      </c>
      <c r="V15" s="16">
        <f t="shared" si="10"/>
        <v>14364218</v>
      </c>
      <c r="W15" s="37">
        <f t="shared" si="11"/>
        <v>22538618</v>
      </c>
    </row>
    <row r="16" spans="1:23" x14ac:dyDescent="0.2">
      <c r="A16" s="4" t="s">
        <v>207</v>
      </c>
      <c r="B16" s="1" t="s">
        <v>218</v>
      </c>
      <c r="C16" s="5" t="s">
        <v>219</v>
      </c>
      <c r="D16" s="83">
        <v>404</v>
      </c>
      <c r="E16" s="16">
        <f t="shared" si="1"/>
        <v>30068104</v>
      </c>
      <c r="F16" s="83">
        <v>152</v>
      </c>
      <c r="G16" s="18">
        <f t="shared" si="2"/>
        <v>4778880</v>
      </c>
      <c r="H16" s="83">
        <v>108</v>
      </c>
      <c r="I16" s="16">
        <f t="shared" si="3"/>
        <v>8038008</v>
      </c>
      <c r="J16" s="83">
        <v>73</v>
      </c>
      <c r="K16" s="18">
        <f t="shared" si="4"/>
        <v>2295120</v>
      </c>
      <c r="L16" s="83"/>
      <c r="M16" s="16">
        <f t="shared" si="5"/>
        <v>0</v>
      </c>
      <c r="N16" s="83"/>
      <c r="O16" s="18">
        <f t="shared" si="6"/>
        <v>0</v>
      </c>
      <c r="P16" s="83">
        <v>10</v>
      </c>
      <c r="Q16" s="16">
        <f t="shared" si="7"/>
        <v>744260</v>
      </c>
      <c r="R16" s="83">
        <v>9</v>
      </c>
      <c r="S16" s="18">
        <f t="shared" si="8"/>
        <v>282960</v>
      </c>
      <c r="T16" s="44">
        <f t="shared" si="9"/>
        <v>38850372</v>
      </c>
      <c r="U16" s="16">
        <f t="shared" si="0"/>
        <v>7356960</v>
      </c>
      <c r="V16" s="16">
        <f t="shared" si="10"/>
        <v>19425186</v>
      </c>
      <c r="W16" s="37">
        <f t="shared" si="11"/>
        <v>26782146</v>
      </c>
    </row>
    <row r="17" spans="1:23" x14ac:dyDescent="0.2">
      <c r="A17" s="4" t="s">
        <v>220</v>
      </c>
      <c r="B17" s="1" t="s">
        <v>221</v>
      </c>
      <c r="C17" s="5" t="s">
        <v>222</v>
      </c>
      <c r="D17" s="83">
        <v>227</v>
      </c>
      <c r="E17" s="16">
        <f t="shared" si="1"/>
        <v>16894702</v>
      </c>
      <c r="F17" s="83">
        <v>125</v>
      </c>
      <c r="G17" s="18">
        <f t="shared" si="2"/>
        <v>3930000</v>
      </c>
      <c r="H17" s="83">
        <v>29</v>
      </c>
      <c r="I17" s="16">
        <f t="shared" si="3"/>
        <v>2158354</v>
      </c>
      <c r="J17" s="83">
        <v>23</v>
      </c>
      <c r="K17" s="18">
        <f t="shared" si="4"/>
        <v>723120</v>
      </c>
      <c r="L17" s="83"/>
      <c r="M17" s="16">
        <f t="shared" si="5"/>
        <v>0</v>
      </c>
      <c r="N17" s="83"/>
      <c r="O17" s="18">
        <f t="shared" si="6"/>
        <v>0</v>
      </c>
      <c r="P17" s="83">
        <v>66</v>
      </c>
      <c r="Q17" s="16">
        <f t="shared" si="7"/>
        <v>4912116</v>
      </c>
      <c r="R17" s="83">
        <v>47</v>
      </c>
      <c r="S17" s="18">
        <f t="shared" si="8"/>
        <v>1477680</v>
      </c>
      <c r="T17" s="44">
        <f t="shared" si="9"/>
        <v>23965172</v>
      </c>
      <c r="U17" s="16">
        <f t="shared" si="0"/>
        <v>6130800</v>
      </c>
      <c r="V17" s="16">
        <f t="shared" si="10"/>
        <v>11982586</v>
      </c>
      <c r="W17" s="37">
        <f t="shared" si="11"/>
        <v>18113386</v>
      </c>
    </row>
    <row r="18" spans="1:23" x14ac:dyDescent="0.2">
      <c r="A18" s="4" t="s">
        <v>214</v>
      </c>
      <c r="B18" s="1" t="s">
        <v>223</v>
      </c>
      <c r="C18" s="5" t="s">
        <v>224</v>
      </c>
      <c r="D18" s="83">
        <v>550</v>
      </c>
      <c r="E18" s="16">
        <f t="shared" si="1"/>
        <v>40934300</v>
      </c>
      <c r="F18" s="83">
        <v>275</v>
      </c>
      <c r="G18" s="18">
        <f t="shared" si="2"/>
        <v>8646000</v>
      </c>
      <c r="H18" s="83">
        <v>173</v>
      </c>
      <c r="I18" s="16">
        <f t="shared" si="3"/>
        <v>12875698</v>
      </c>
      <c r="J18" s="83">
        <v>126</v>
      </c>
      <c r="K18" s="18">
        <f t="shared" si="4"/>
        <v>3961440</v>
      </c>
      <c r="L18" s="83"/>
      <c r="M18" s="16">
        <f t="shared" si="5"/>
        <v>0</v>
      </c>
      <c r="N18" s="83"/>
      <c r="O18" s="18">
        <f t="shared" si="6"/>
        <v>0</v>
      </c>
      <c r="P18" s="83">
        <v>68</v>
      </c>
      <c r="Q18" s="16">
        <f t="shared" si="7"/>
        <v>5060968</v>
      </c>
      <c r="R18" s="83">
        <v>50</v>
      </c>
      <c r="S18" s="18">
        <f t="shared" si="8"/>
        <v>1572000</v>
      </c>
      <c r="T18" s="44">
        <f t="shared" si="9"/>
        <v>58870966</v>
      </c>
      <c r="U18" s="16">
        <f t="shared" si="0"/>
        <v>14179440</v>
      </c>
      <c r="V18" s="16">
        <f t="shared" si="10"/>
        <v>29435483</v>
      </c>
      <c r="W18" s="37">
        <f t="shared" si="11"/>
        <v>43614923</v>
      </c>
    </row>
    <row r="19" spans="1:23" x14ac:dyDescent="0.2">
      <c r="A19" s="4" t="s">
        <v>221</v>
      </c>
      <c r="B19" s="1" t="s">
        <v>225</v>
      </c>
      <c r="C19" s="5" t="s">
        <v>226</v>
      </c>
      <c r="D19" s="83">
        <v>135</v>
      </c>
      <c r="E19" s="16">
        <f t="shared" si="1"/>
        <v>10047510</v>
      </c>
      <c r="F19" s="83">
        <v>69</v>
      </c>
      <c r="G19" s="18">
        <f t="shared" si="2"/>
        <v>2169360</v>
      </c>
      <c r="H19" s="83">
        <v>88</v>
      </c>
      <c r="I19" s="16">
        <f t="shared" si="3"/>
        <v>6549488</v>
      </c>
      <c r="J19" s="83">
        <v>76</v>
      </c>
      <c r="K19" s="18">
        <f t="shared" si="4"/>
        <v>2389440</v>
      </c>
      <c r="L19" s="83"/>
      <c r="M19" s="16">
        <f t="shared" si="5"/>
        <v>0</v>
      </c>
      <c r="N19" s="83"/>
      <c r="O19" s="18">
        <f t="shared" si="6"/>
        <v>0</v>
      </c>
      <c r="P19" s="83">
        <v>53</v>
      </c>
      <c r="Q19" s="16">
        <f t="shared" si="7"/>
        <v>3944578</v>
      </c>
      <c r="R19" s="83">
        <v>50</v>
      </c>
      <c r="S19" s="18">
        <f t="shared" si="8"/>
        <v>1572000</v>
      </c>
      <c r="T19" s="44">
        <f t="shared" si="9"/>
        <v>20541576</v>
      </c>
      <c r="U19" s="16">
        <f t="shared" si="0"/>
        <v>6130800</v>
      </c>
      <c r="V19" s="16">
        <f t="shared" si="10"/>
        <v>10270788</v>
      </c>
      <c r="W19" s="37">
        <f t="shared" si="11"/>
        <v>16401588</v>
      </c>
    </row>
    <row r="20" spans="1:23" x14ac:dyDescent="0.2">
      <c r="A20" s="4" t="s">
        <v>227</v>
      </c>
      <c r="B20" s="1" t="s">
        <v>220</v>
      </c>
      <c r="C20" s="5" t="s">
        <v>228</v>
      </c>
      <c r="D20" s="83">
        <v>53</v>
      </c>
      <c r="E20" s="16">
        <f t="shared" si="1"/>
        <v>3944578</v>
      </c>
      <c r="F20" s="83">
        <v>21</v>
      </c>
      <c r="G20" s="18">
        <f t="shared" si="2"/>
        <v>660240</v>
      </c>
      <c r="H20" s="83">
        <v>37</v>
      </c>
      <c r="I20" s="16">
        <f t="shared" si="3"/>
        <v>2753762</v>
      </c>
      <c r="J20" s="83">
        <v>28</v>
      </c>
      <c r="K20" s="18">
        <f t="shared" si="4"/>
        <v>880320</v>
      </c>
      <c r="L20" s="83"/>
      <c r="M20" s="16">
        <f t="shared" si="5"/>
        <v>0</v>
      </c>
      <c r="N20" s="83"/>
      <c r="O20" s="18">
        <f t="shared" si="6"/>
        <v>0</v>
      </c>
      <c r="P20" s="83"/>
      <c r="Q20" s="16">
        <f t="shared" si="7"/>
        <v>0</v>
      </c>
      <c r="R20" s="83"/>
      <c r="S20" s="18">
        <f t="shared" si="8"/>
        <v>0</v>
      </c>
      <c r="T20" s="44">
        <f t="shared" si="9"/>
        <v>6698340</v>
      </c>
      <c r="U20" s="16">
        <f t="shared" si="0"/>
        <v>1540560</v>
      </c>
      <c r="V20" s="16">
        <f t="shared" si="10"/>
        <v>3349170</v>
      </c>
      <c r="W20" s="37">
        <f t="shared" si="11"/>
        <v>4889730</v>
      </c>
    </row>
    <row r="21" spans="1:23" x14ac:dyDescent="0.2">
      <c r="A21" s="4" t="s">
        <v>223</v>
      </c>
      <c r="B21" s="1" t="s">
        <v>216</v>
      </c>
      <c r="C21" s="5" t="s">
        <v>229</v>
      </c>
      <c r="D21" s="83">
        <v>137</v>
      </c>
      <c r="E21" s="16">
        <f t="shared" si="1"/>
        <v>10196362</v>
      </c>
      <c r="F21" s="83">
        <v>62</v>
      </c>
      <c r="G21" s="18">
        <f t="shared" si="2"/>
        <v>1949280</v>
      </c>
      <c r="H21" s="83"/>
      <c r="I21" s="16">
        <f t="shared" si="3"/>
        <v>0</v>
      </c>
      <c r="J21" s="83"/>
      <c r="K21" s="18">
        <f t="shared" si="4"/>
        <v>0</v>
      </c>
      <c r="L21" s="83"/>
      <c r="M21" s="16">
        <f t="shared" si="5"/>
        <v>0</v>
      </c>
      <c r="N21" s="83"/>
      <c r="O21" s="18">
        <f t="shared" si="6"/>
        <v>0</v>
      </c>
      <c r="P21" s="83">
        <v>28</v>
      </c>
      <c r="Q21" s="16">
        <f t="shared" si="7"/>
        <v>2083928</v>
      </c>
      <c r="R21" s="83">
        <v>22</v>
      </c>
      <c r="S21" s="18">
        <f t="shared" si="8"/>
        <v>691680</v>
      </c>
      <c r="T21" s="44">
        <f t="shared" si="9"/>
        <v>12280290</v>
      </c>
      <c r="U21" s="16">
        <f t="shared" si="0"/>
        <v>2640960</v>
      </c>
      <c r="V21" s="16">
        <f t="shared" si="10"/>
        <v>6140145</v>
      </c>
      <c r="W21" s="37">
        <f t="shared" si="11"/>
        <v>8781105</v>
      </c>
    </row>
    <row r="22" spans="1:23" x14ac:dyDescent="0.2">
      <c r="A22" s="4" t="s">
        <v>225</v>
      </c>
      <c r="B22" s="1" t="s">
        <v>203</v>
      </c>
      <c r="C22" s="5" t="s">
        <v>230</v>
      </c>
      <c r="D22" s="83">
        <v>65</v>
      </c>
      <c r="E22" s="16">
        <f t="shared" si="1"/>
        <v>4837690</v>
      </c>
      <c r="F22" s="83">
        <v>34</v>
      </c>
      <c r="G22" s="18">
        <f t="shared" si="2"/>
        <v>1068960</v>
      </c>
      <c r="H22" s="83"/>
      <c r="I22" s="16">
        <f t="shared" si="3"/>
        <v>0</v>
      </c>
      <c r="J22" s="83"/>
      <c r="K22" s="18">
        <f t="shared" si="4"/>
        <v>0</v>
      </c>
      <c r="L22" s="83"/>
      <c r="M22" s="16">
        <f t="shared" si="5"/>
        <v>0</v>
      </c>
      <c r="N22" s="83"/>
      <c r="O22" s="18">
        <f t="shared" si="6"/>
        <v>0</v>
      </c>
      <c r="P22" s="83">
        <v>13</v>
      </c>
      <c r="Q22" s="16">
        <f t="shared" si="7"/>
        <v>967538</v>
      </c>
      <c r="R22" s="83">
        <v>9</v>
      </c>
      <c r="S22" s="18">
        <f t="shared" si="8"/>
        <v>282960</v>
      </c>
      <c r="T22" s="44">
        <f t="shared" si="9"/>
        <v>5805228</v>
      </c>
      <c r="U22" s="16">
        <f t="shared" si="0"/>
        <v>1351920</v>
      </c>
      <c r="V22" s="16">
        <f t="shared" si="10"/>
        <v>2902614</v>
      </c>
      <c r="W22" s="37">
        <f t="shared" si="11"/>
        <v>4254534</v>
      </c>
    </row>
    <row r="23" spans="1:23" x14ac:dyDescent="0.2">
      <c r="A23" s="4" t="s">
        <v>218</v>
      </c>
      <c r="B23" s="1" t="s">
        <v>227</v>
      </c>
      <c r="C23" s="5" t="s">
        <v>231</v>
      </c>
      <c r="D23" s="83"/>
      <c r="E23" s="16">
        <f t="shared" si="1"/>
        <v>0</v>
      </c>
      <c r="F23" s="83"/>
      <c r="G23" s="18">
        <f t="shared" si="2"/>
        <v>0</v>
      </c>
      <c r="H23" s="83">
        <v>35</v>
      </c>
      <c r="I23" s="16">
        <f t="shared" si="3"/>
        <v>2604910</v>
      </c>
      <c r="J23" s="83">
        <v>30</v>
      </c>
      <c r="K23" s="18">
        <f t="shared" si="4"/>
        <v>943200</v>
      </c>
      <c r="L23" s="83"/>
      <c r="M23" s="16">
        <f t="shared" si="5"/>
        <v>0</v>
      </c>
      <c r="N23" s="83"/>
      <c r="O23" s="18">
        <f t="shared" si="6"/>
        <v>0</v>
      </c>
      <c r="P23" s="83"/>
      <c r="Q23" s="16">
        <f t="shared" si="7"/>
        <v>0</v>
      </c>
      <c r="R23" s="83"/>
      <c r="S23" s="18">
        <f t="shared" si="8"/>
        <v>0</v>
      </c>
      <c r="T23" s="44">
        <f t="shared" si="9"/>
        <v>2604910</v>
      </c>
      <c r="U23" s="16">
        <f t="shared" si="0"/>
        <v>943200</v>
      </c>
      <c r="V23" s="16">
        <f t="shared" si="10"/>
        <v>1302455</v>
      </c>
      <c r="W23" s="37">
        <f t="shared" si="11"/>
        <v>2245655</v>
      </c>
    </row>
    <row r="24" spans="1:23" x14ac:dyDescent="0.2">
      <c r="A24" s="4" t="s">
        <v>232</v>
      </c>
      <c r="B24" s="1" t="s">
        <v>233</v>
      </c>
      <c r="C24" s="5" t="s">
        <v>234</v>
      </c>
      <c r="D24" s="83"/>
      <c r="E24" s="16">
        <f t="shared" si="1"/>
        <v>0</v>
      </c>
      <c r="F24" s="83"/>
      <c r="G24" s="18">
        <f t="shared" si="2"/>
        <v>0</v>
      </c>
      <c r="H24" s="83">
        <v>164</v>
      </c>
      <c r="I24" s="16">
        <f t="shared" si="3"/>
        <v>12205864</v>
      </c>
      <c r="J24" s="83">
        <v>80</v>
      </c>
      <c r="K24" s="18">
        <f t="shared" si="4"/>
        <v>2515200</v>
      </c>
      <c r="L24" s="83"/>
      <c r="M24" s="16">
        <f t="shared" si="5"/>
        <v>0</v>
      </c>
      <c r="N24" s="83"/>
      <c r="O24" s="18">
        <f t="shared" si="6"/>
        <v>0</v>
      </c>
      <c r="P24" s="83"/>
      <c r="Q24" s="16">
        <f t="shared" si="7"/>
        <v>0</v>
      </c>
      <c r="R24" s="83"/>
      <c r="S24" s="18">
        <f t="shared" si="8"/>
        <v>0</v>
      </c>
      <c r="T24" s="44">
        <f t="shared" si="9"/>
        <v>12205864</v>
      </c>
      <c r="U24" s="16">
        <f t="shared" si="0"/>
        <v>2515200</v>
      </c>
      <c r="V24" s="16">
        <f t="shared" si="10"/>
        <v>6102932</v>
      </c>
      <c r="W24" s="37">
        <f t="shared" si="11"/>
        <v>8618132</v>
      </c>
    </row>
    <row r="25" spans="1:23" x14ac:dyDescent="0.2">
      <c r="A25" s="4" t="s">
        <v>235</v>
      </c>
      <c r="B25" s="1" t="s">
        <v>236</v>
      </c>
      <c r="C25" s="5" t="s">
        <v>237</v>
      </c>
      <c r="D25" s="83"/>
      <c r="E25" s="16">
        <f t="shared" si="1"/>
        <v>0</v>
      </c>
      <c r="F25" s="83"/>
      <c r="G25" s="18">
        <f t="shared" si="2"/>
        <v>0</v>
      </c>
      <c r="H25" s="83">
        <v>53</v>
      </c>
      <c r="I25" s="16">
        <f t="shared" si="3"/>
        <v>3944578</v>
      </c>
      <c r="J25" s="83">
        <v>37</v>
      </c>
      <c r="K25" s="18">
        <f t="shared" si="4"/>
        <v>1163280</v>
      </c>
      <c r="L25" s="83"/>
      <c r="M25" s="16">
        <f t="shared" si="5"/>
        <v>0</v>
      </c>
      <c r="N25" s="83"/>
      <c r="O25" s="18">
        <f t="shared" si="6"/>
        <v>0</v>
      </c>
      <c r="P25" s="83"/>
      <c r="Q25" s="16">
        <f t="shared" si="7"/>
        <v>0</v>
      </c>
      <c r="R25" s="83"/>
      <c r="S25" s="18">
        <f t="shared" si="8"/>
        <v>0</v>
      </c>
      <c r="T25" s="44">
        <f t="shared" si="9"/>
        <v>3944578</v>
      </c>
      <c r="U25" s="16">
        <f t="shared" si="0"/>
        <v>1163280</v>
      </c>
      <c r="V25" s="16">
        <f t="shared" si="10"/>
        <v>1972289</v>
      </c>
      <c r="W25" s="37">
        <f t="shared" si="11"/>
        <v>3135569</v>
      </c>
    </row>
    <row r="26" spans="1:23" x14ac:dyDescent="0.2">
      <c r="A26" s="4" t="s">
        <v>238</v>
      </c>
      <c r="B26" s="1" t="s">
        <v>239</v>
      </c>
      <c r="C26" s="5" t="s">
        <v>240</v>
      </c>
      <c r="D26" s="83"/>
      <c r="E26" s="16">
        <f t="shared" si="1"/>
        <v>0</v>
      </c>
      <c r="F26" s="83"/>
      <c r="G26" s="18">
        <f t="shared" si="2"/>
        <v>0</v>
      </c>
      <c r="H26" s="83"/>
      <c r="I26" s="16">
        <f t="shared" si="3"/>
        <v>0</v>
      </c>
      <c r="J26" s="83"/>
      <c r="K26" s="18">
        <f t="shared" si="4"/>
        <v>0</v>
      </c>
      <c r="L26" s="83"/>
      <c r="M26" s="16">
        <f t="shared" si="5"/>
        <v>0</v>
      </c>
      <c r="N26" s="83"/>
      <c r="O26" s="18">
        <f t="shared" si="6"/>
        <v>0</v>
      </c>
      <c r="P26" s="83"/>
      <c r="Q26" s="16">
        <f t="shared" si="7"/>
        <v>0</v>
      </c>
      <c r="R26" s="83"/>
      <c r="S26" s="18">
        <f t="shared" si="8"/>
        <v>0</v>
      </c>
      <c r="T26" s="44">
        <f t="shared" si="9"/>
        <v>0</v>
      </c>
      <c r="U26" s="16">
        <f t="shared" si="0"/>
        <v>0</v>
      </c>
      <c r="V26" s="16">
        <f t="shared" si="10"/>
        <v>0</v>
      </c>
      <c r="W26" s="37">
        <f t="shared" si="11"/>
        <v>0</v>
      </c>
    </row>
    <row r="27" spans="1:23" x14ac:dyDescent="0.2">
      <c r="A27" s="4" t="s">
        <v>241</v>
      </c>
      <c r="B27" s="1" t="s">
        <v>242</v>
      </c>
      <c r="C27" s="5" t="s">
        <v>243</v>
      </c>
      <c r="D27" s="83"/>
      <c r="E27" s="16">
        <f t="shared" si="1"/>
        <v>0</v>
      </c>
      <c r="F27" s="83"/>
      <c r="G27" s="18">
        <f t="shared" si="2"/>
        <v>0</v>
      </c>
      <c r="H27" s="83">
        <v>41</v>
      </c>
      <c r="I27" s="16">
        <f t="shared" si="3"/>
        <v>3051466</v>
      </c>
      <c r="J27" s="83">
        <v>26</v>
      </c>
      <c r="K27" s="18">
        <f t="shared" si="4"/>
        <v>817440</v>
      </c>
      <c r="L27" s="83"/>
      <c r="M27" s="16">
        <f t="shared" si="5"/>
        <v>0</v>
      </c>
      <c r="N27" s="83"/>
      <c r="O27" s="18">
        <f t="shared" si="6"/>
        <v>0</v>
      </c>
      <c r="P27" s="83"/>
      <c r="Q27" s="16">
        <f t="shared" si="7"/>
        <v>0</v>
      </c>
      <c r="R27" s="83"/>
      <c r="S27" s="18">
        <f t="shared" si="8"/>
        <v>0</v>
      </c>
      <c r="T27" s="44">
        <f t="shared" si="9"/>
        <v>3051466</v>
      </c>
      <c r="U27" s="16">
        <f t="shared" si="0"/>
        <v>817440</v>
      </c>
      <c r="V27" s="16">
        <f t="shared" si="10"/>
        <v>1525733</v>
      </c>
      <c r="W27" s="37">
        <f t="shared" si="11"/>
        <v>2343173</v>
      </c>
    </row>
    <row r="28" spans="1:23" x14ac:dyDescent="0.2">
      <c r="A28" s="4" t="s">
        <v>244</v>
      </c>
      <c r="B28" s="1" t="s">
        <v>245</v>
      </c>
      <c r="C28" s="5" t="s">
        <v>246</v>
      </c>
      <c r="D28" s="83">
        <v>293</v>
      </c>
      <c r="E28" s="16">
        <f t="shared" si="1"/>
        <v>21806818</v>
      </c>
      <c r="F28" s="83">
        <v>172</v>
      </c>
      <c r="G28" s="18">
        <f t="shared" si="2"/>
        <v>5407680</v>
      </c>
      <c r="H28" s="83">
        <v>144</v>
      </c>
      <c r="I28" s="16">
        <f t="shared" si="3"/>
        <v>10717344</v>
      </c>
      <c r="J28" s="83">
        <v>88</v>
      </c>
      <c r="K28" s="18">
        <f t="shared" si="4"/>
        <v>2766720</v>
      </c>
      <c r="L28" s="83"/>
      <c r="M28" s="16">
        <f t="shared" si="5"/>
        <v>0</v>
      </c>
      <c r="N28" s="83"/>
      <c r="O28" s="18">
        <f t="shared" si="6"/>
        <v>0</v>
      </c>
      <c r="P28" s="83">
        <v>43</v>
      </c>
      <c r="Q28" s="16">
        <f t="shared" si="7"/>
        <v>3200318</v>
      </c>
      <c r="R28" s="83">
        <v>40</v>
      </c>
      <c r="S28" s="18">
        <f t="shared" si="8"/>
        <v>1257600</v>
      </c>
      <c r="T28" s="44">
        <f t="shared" si="9"/>
        <v>35724480</v>
      </c>
      <c r="U28" s="16">
        <f t="shared" si="0"/>
        <v>9432000</v>
      </c>
      <c r="V28" s="16">
        <f t="shared" si="10"/>
        <v>17862240</v>
      </c>
      <c r="W28" s="37">
        <f t="shared" si="11"/>
        <v>27294240</v>
      </c>
    </row>
    <row r="29" spans="1:23" x14ac:dyDescent="0.2">
      <c r="A29" s="4" t="s">
        <v>247</v>
      </c>
      <c r="B29" s="1" t="s">
        <v>248</v>
      </c>
      <c r="C29" s="5" t="s">
        <v>249</v>
      </c>
      <c r="D29" s="83"/>
      <c r="E29" s="16">
        <f t="shared" si="1"/>
        <v>0</v>
      </c>
      <c r="F29" s="83"/>
      <c r="G29" s="18">
        <f t="shared" si="2"/>
        <v>0</v>
      </c>
      <c r="H29" s="83"/>
      <c r="I29" s="16">
        <f t="shared" si="3"/>
        <v>0</v>
      </c>
      <c r="J29" s="83"/>
      <c r="K29" s="18">
        <f t="shared" si="4"/>
        <v>0</v>
      </c>
      <c r="L29" s="83"/>
      <c r="M29" s="16">
        <f t="shared" si="5"/>
        <v>0</v>
      </c>
      <c r="N29" s="83"/>
      <c r="O29" s="18">
        <f t="shared" si="6"/>
        <v>0</v>
      </c>
      <c r="P29" s="83"/>
      <c r="Q29" s="16">
        <f t="shared" si="7"/>
        <v>0</v>
      </c>
      <c r="R29" s="83"/>
      <c r="S29" s="18">
        <f t="shared" si="8"/>
        <v>0</v>
      </c>
      <c r="T29" s="44">
        <f t="shared" si="9"/>
        <v>0</v>
      </c>
      <c r="U29" s="16">
        <f t="shared" si="0"/>
        <v>0</v>
      </c>
      <c r="V29" s="16">
        <f t="shared" si="10"/>
        <v>0</v>
      </c>
      <c r="W29" s="37">
        <f t="shared" si="11"/>
        <v>0</v>
      </c>
    </row>
    <row r="30" spans="1:23" x14ac:dyDescent="0.2">
      <c r="A30" s="4" t="s">
        <v>250</v>
      </c>
      <c r="B30" s="1" t="s">
        <v>251</v>
      </c>
      <c r="C30" s="5" t="s">
        <v>252</v>
      </c>
      <c r="D30" s="83"/>
      <c r="E30" s="16">
        <f t="shared" si="1"/>
        <v>0</v>
      </c>
      <c r="F30" s="83"/>
      <c r="G30" s="18">
        <f t="shared" si="2"/>
        <v>0</v>
      </c>
      <c r="H30" s="83">
        <v>47</v>
      </c>
      <c r="I30" s="16">
        <f t="shared" si="3"/>
        <v>3498022</v>
      </c>
      <c r="J30" s="83">
        <v>31</v>
      </c>
      <c r="K30" s="18">
        <f t="shared" si="4"/>
        <v>974640</v>
      </c>
      <c r="L30" s="83"/>
      <c r="M30" s="16">
        <f t="shared" si="5"/>
        <v>0</v>
      </c>
      <c r="N30" s="83"/>
      <c r="O30" s="18">
        <f t="shared" si="6"/>
        <v>0</v>
      </c>
      <c r="P30" s="83"/>
      <c r="Q30" s="16">
        <f t="shared" si="7"/>
        <v>0</v>
      </c>
      <c r="R30" s="83"/>
      <c r="S30" s="18">
        <f t="shared" si="8"/>
        <v>0</v>
      </c>
      <c r="T30" s="44">
        <f t="shared" si="9"/>
        <v>3498022</v>
      </c>
      <c r="U30" s="16">
        <f t="shared" si="0"/>
        <v>974640</v>
      </c>
      <c r="V30" s="16">
        <f t="shared" si="10"/>
        <v>1749011</v>
      </c>
      <c r="W30" s="37">
        <f t="shared" si="11"/>
        <v>2723651</v>
      </c>
    </row>
    <row r="31" spans="1:23" x14ac:dyDescent="0.2">
      <c r="A31" s="4" t="s">
        <v>253</v>
      </c>
      <c r="B31" s="1" t="s">
        <v>254</v>
      </c>
      <c r="C31" s="5" t="s">
        <v>255</v>
      </c>
      <c r="D31" s="83">
        <v>133</v>
      </c>
      <c r="E31" s="16">
        <f t="shared" si="1"/>
        <v>9898658</v>
      </c>
      <c r="F31" s="83">
        <v>87</v>
      </c>
      <c r="G31" s="18">
        <f t="shared" si="2"/>
        <v>2735280</v>
      </c>
      <c r="H31" s="83">
        <v>36</v>
      </c>
      <c r="I31" s="16">
        <f t="shared" si="3"/>
        <v>2679336</v>
      </c>
      <c r="J31" s="83">
        <v>19</v>
      </c>
      <c r="K31" s="18">
        <f t="shared" si="4"/>
        <v>597360</v>
      </c>
      <c r="L31" s="83"/>
      <c r="M31" s="16">
        <f t="shared" si="5"/>
        <v>0</v>
      </c>
      <c r="N31" s="83"/>
      <c r="O31" s="18">
        <f t="shared" si="6"/>
        <v>0</v>
      </c>
      <c r="P31" s="83">
        <v>30</v>
      </c>
      <c r="Q31" s="16">
        <f t="shared" si="7"/>
        <v>2232780</v>
      </c>
      <c r="R31" s="83">
        <v>23</v>
      </c>
      <c r="S31" s="18">
        <f t="shared" si="8"/>
        <v>723120</v>
      </c>
      <c r="T31" s="44">
        <f t="shared" si="9"/>
        <v>14810774</v>
      </c>
      <c r="U31" s="16">
        <f t="shared" si="0"/>
        <v>4055760</v>
      </c>
      <c r="V31" s="16">
        <f t="shared" si="10"/>
        <v>7405387</v>
      </c>
      <c r="W31" s="37">
        <f t="shared" si="11"/>
        <v>11461147</v>
      </c>
    </row>
    <row r="32" spans="1:23" x14ac:dyDescent="0.2">
      <c r="A32" s="4" t="s">
        <v>256</v>
      </c>
      <c r="B32" s="1" t="s">
        <v>257</v>
      </c>
      <c r="C32" s="5" t="s">
        <v>258</v>
      </c>
      <c r="D32" s="83">
        <v>173</v>
      </c>
      <c r="E32" s="16">
        <f t="shared" si="1"/>
        <v>12875698</v>
      </c>
      <c r="F32" s="83">
        <v>99</v>
      </c>
      <c r="G32" s="18">
        <f t="shared" si="2"/>
        <v>3112560</v>
      </c>
      <c r="H32" s="83"/>
      <c r="I32" s="16">
        <f t="shared" si="3"/>
        <v>0</v>
      </c>
      <c r="J32" s="83"/>
      <c r="K32" s="18">
        <f t="shared" si="4"/>
        <v>0</v>
      </c>
      <c r="L32" s="83"/>
      <c r="M32" s="16">
        <f t="shared" si="5"/>
        <v>0</v>
      </c>
      <c r="N32" s="83"/>
      <c r="O32" s="18">
        <f t="shared" si="6"/>
        <v>0</v>
      </c>
      <c r="P32" s="83"/>
      <c r="Q32" s="16">
        <f t="shared" si="7"/>
        <v>0</v>
      </c>
      <c r="R32" s="83"/>
      <c r="S32" s="18">
        <f t="shared" si="8"/>
        <v>0</v>
      </c>
      <c r="T32" s="44">
        <f t="shared" si="9"/>
        <v>12875698</v>
      </c>
      <c r="U32" s="16">
        <f t="shared" si="0"/>
        <v>3112560</v>
      </c>
      <c r="V32" s="16">
        <f t="shared" si="10"/>
        <v>6437849</v>
      </c>
      <c r="W32" s="37">
        <f t="shared" si="11"/>
        <v>9550409</v>
      </c>
    </row>
    <row r="33" spans="1:24" x14ac:dyDescent="0.2">
      <c r="A33" s="4" t="s">
        <v>2</v>
      </c>
      <c r="B33" s="1" t="s">
        <v>3</v>
      </c>
      <c r="C33" s="5" t="s">
        <v>4</v>
      </c>
      <c r="D33" s="83">
        <v>37</v>
      </c>
      <c r="E33" s="16">
        <f t="shared" si="1"/>
        <v>2753762</v>
      </c>
      <c r="F33" s="83">
        <v>24</v>
      </c>
      <c r="G33" s="18">
        <f t="shared" si="2"/>
        <v>754560</v>
      </c>
      <c r="H33" s="83">
        <v>11</v>
      </c>
      <c r="I33" s="16">
        <f t="shared" si="3"/>
        <v>818686</v>
      </c>
      <c r="J33" s="83">
        <v>8</v>
      </c>
      <c r="K33" s="18">
        <f t="shared" si="4"/>
        <v>251520</v>
      </c>
      <c r="L33" s="83"/>
      <c r="M33" s="16">
        <f t="shared" si="5"/>
        <v>0</v>
      </c>
      <c r="N33" s="83"/>
      <c r="O33" s="18">
        <f t="shared" si="6"/>
        <v>0</v>
      </c>
      <c r="P33" s="83"/>
      <c r="Q33" s="16">
        <f t="shared" si="7"/>
        <v>0</v>
      </c>
      <c r="R33" s="83"/>
      <c r="S33" s="18">
        <f t="shared" si="8"/>
        <v>0</v>
      </c>
      <c r="T33" s="44">
        <f t="shared" si="9"/>
        <v>3572448</v>
      </c>
      <c r="U33" s="16">
        <f t="shared" si="0"/>
        <v>1006080</v>
      </c>
      <c r="V33" s="16">
        <f t="shared" si="10"/>
        <v>1786224</v>
      </c>
      <c r="W33" s="37">
        <f t="shared" si="11"/>
        <v>2792304</v>
      </c>
    </row>
    <row r="34" spans="1:24" x14ac:dyDescent="0.2">
      <c r="A34" s="4" t="s">
        <v>233</v>
      </c>
      <c r="B34" s="1" t="s">
        <v>232</v>
      </c>
      <c r="C34" s="5" t="s">
        <v>259</v>
      </c>
      <c r="D34" s="83">
        <v>243</v>
      </c>
      <c r="E34" s="16">
        <f t="shared" si="1"/>
        <v>18085518</v>
      </c>
      <c r="F34" s="83">
        <v>147</v>
      </c>
      <c r="G34" s="18">
        <f t="shared" si="2"/>
        <v>4621680</v>
      </c>
      <c r="H34" s="83">
        <v>25</v>
      </c>
      <c r="I34" s="16">
        <f t="shared" si="3"/>
        <v>1860650</v>
      </c>
      <c r="J34" s="83">
        <v>19</v>
      </c>
      <c r="K34" s="18">
        <f t="shared" si="4"/>
        <v>597360</v>
      </c>
      <c r="L34" s="83"/>
      <c r="M34" s="16">
        <f t="shared" si="5"/>
        <v>0</v>
      </c>
      <c r="N34" s="83"/>
      <c r="O34" s="18">
        <f t="shared" si="6"/>
        <v>0</v>
      </c>
      <c r="P34" s="83">
        <v>24</v>
      </c>
      <c r="Q34" s="16">
        <f t="shared" si="7"/>
        <v>1786224</v>
      </c>
      <c r="R34" s="83">
        <v>19</v>
      </c>
      <c r="S34" s="18">
        <f t="shared" si="8"/>
        <v>597360</v>
      </c>
      <c r="T34" s="44">
        <f t="shared" si="9"/>
        <v>21732392</v>
      </c>
      <c r="U34" s="16">
        <f t="shared" si="0"/>
        <v>5816400</v>
      </c>
      <c r="V34" s="16">
        <f t="shared" si="10"/>
        <v>10866196</v>
      </c>
      <c r="W34" s="37">
        <f t="shared" si="11"/>
        <v>16682596</v>
      </c>
    </row>
    <row r="35" spans="1:24" x14ac:dyDescent="0.2">
      <c r="A35" s="4" t="s">
        <v>257</v>
      </c>
      <c r="B35" s="1" t="s">
        <v>244</v>
      </c>
      <c r="C35" s="5" t="s">
        <v>260</v>
      </c>
      <c r="D35" s="83">
        <v>143</v>
      </c>
      <c r="E35" s="16">
        <f t="shared" si="1"/>
        <v>10642918</v>
      </c>
      <c r="F35" s="83">
        <v>73</v>
      </c>
      <c r="G35" s="18">
        <f t="shared" si="2"/>
        <v>2295120</v>
      </c>
      <c r="H35" s="83">
        <v>49</v>
      </c>
      <c r="I35" s="16">
        <f t="shared" si="3"/>
        <v>3646874</v>
      </c>
      <c r="J35" s="83">
        <v>42</v>
      </c>
      <c r="K35" s="18">
        <f t="shared" si="4"/>
        <v>1320480</v>
      </c>
      <c r="L35" s="83"/>
      <c r="M35" s="16">
        <f t="shared" si="5"/>
        <v>0</v>
      </c>
      <c r="N35" s="83"/>
      <c r="O35" s="18">
        <f t="shared" si="6"/>
        <v>0</v>
      </c>
      <c r="P35" s="83"/>
      <c r="Q35" s="16">
        <f t="shared" si="7"/>
        <v>0</v>
      </c>
      <c r="R35" s="83"/>
      <c r="S35" s="18">
        <f t="shared" si="8"/>
        <v>0</v>
      </c>
      <c r="T35" s="44">
        <f t="shared" si="9"/>
        <v>14289792</v>
      </c>
      <c r="U35" s="16">
        <f t="shared" si="0"/>
        <v>3615600</v>
      </c>
      <c r="V35" s="16">
        <f t="shared" si="10"/>
        <v>7144896</v>
      </c>
      <c r="W35" s="37">
        <f t="shared" si="11"/>
        <v>10760496</v>
      </c>
    </row>
    <row r="36" spans="1:24" x14ac:dyDescent="0.2">
      <c r="A36" s="4" t="s">
        <v>236</v>
      </c>
      <c r="B36" s="1" t="s">
        <v>238</v>
      </c>
      <c r="C36" s="5" t="s">
        <v>261</v>
      </c>
      <c r="D36" s="83">
        <v>71</v>
      </c>
      <c r="E36" s="16">
        <f t="shared" si="1"/>
        <v>5284246</v>
      </c>
      <c r="F36" s="83">
        <v>37</v>
      </c>
      <c r="G36" s="18">
        <f t="shared" si="2"/>
        <v>1163280</v>
      </c>
      <c r="H36" s="83">
        <v>22</v>
      </c>
      <c r="I36" s="16">
        <f t="shared" si="3"/>
        <v>1637372</v>
      </c>
      <c r="J36" s="83">
        <v>16</v>
      </c>
      <c r="K36" s="18">
        <f t="shared" si="4"/>
        <v>503040</v>
      </c>
      <c r="L36" s="83"/>
      <c r="M36" s="16">
        <f t="shared" si="5"/>
        <v>0</v>
      </c>
      <c r="N36" s="83"/>
      <c r="O36" s="18">
        <f t="shared" si="6"/>
        <v>0</v>
      </c>
      <c r="P36" s="83"/>
      <c r="Q36" s="16">
        <f t="shared" si="7"/>
        <v>0</v>
      </c>
      <c r="R36" s="83"/>
      <c r="S36" s="18">
        <f t="shared" si="8"/>
        <v>0</v>
      </c>
      <c r="T36" s="44">
        <f t="shared" si="9"/>
        <v>6921618</v>
      </c>
      <c r="U36" s="16">
        <f t="shared" si="0"/>
        <v>1666320</v>
      </c>
      <c r="V36" s="16">
        <f t="shared" si="10"/>
        <v>3460809</v>
      </c>
      <c r="W36" s="37">
        <f t="shared" si="11"/>
        <v>5127129</v>
      </c>
    </row>
    <row r="37" spans="1:24" x14ac:dyDescent="0.2">
      <c r="A37" s="4" t="s">
        <v>248</v>
      </c>
      <c r="B37" s="1" t="s">
        <v>235</v>
      </c>
      <c r="C37" s="5" t="s">
        <v>262</v>
      </c>
      <c r="D37" s="83">
        <v>35</v>
      </c>
      <c r="E37" s="16">
        <f t="shared" si="1"/>
        <v>2604910</v>
      </c>
      <c r="F37" s="83">
        <v>18</v>
      </c>
      <c r="G37" s="18">
        <f t="shared" si="2"/>
        <v>565920</v>
      </c>
      <c r="H37" s="83">
        <v>25</v>
      </c>
      <c r="I37" s="16">
        <f t="shared" si="3"/>
        <v>1860650</v>
      </c>
      <c r="J37" s="83">
        <v>17</v>
      </c>
      <c r="K37" s="18">
        <f t="shared" si="4"/>
        <v>534480</v>
      </c>
      <c r="L37" s="83"/>
      <c r="M37" s="16">
        <f t="shared" si="5"/>
        <v>0</v>
      </c>
      <c r="N37" s="83"/>
      <c r="O37" s="18">
        <f t="shared" si="6"/>
        <v>0</v>
      </c>
      <c r="P37" s="83">
        <v>2</v>
      </c>
      <c r="Q37" s="16">
        <f t="shared" si="7"/>
        <v>148852</v>
      </c>
      <c r="R37" s="83">
        <v>2</v>
      </c>
      <c r="S37" s="18">
        <f t="shared" si="8"/>
        <v>62880</v>
      </c>
      <c r="T37" s="44">
        <f t="shared" si="9"/>
        <v>4614412</v>
      </c>
      <c r="U37" s="16">
        <f t="shared" si="0"/>
        <v>1163280</v>
      </c>
      <c r="V37" s="16">
        <f t="shared" si="10"/>
        <v>2307206</v>
      </c>
      <c r="W37" s="37">
        <f t="shared" si="11"/>
        <v>3470486</v>
      </c>
    </row>
    <row r="38" spans="1:24" x14ac:dyDescent="0.2">
      <c r="A38" s="4" t="s">
        <v>239</v>
      </c>
      <c r="B38" s="1" t="s">
        <v>241</v>
      </c>
      <c r="C38" s="5" t="s">
        <v>263</v>
      </c>
      <c r="D38" s="83">
        <v>136</v>
      </c>
      <c r="E38" s="16">
        <f t="shared" si="1"/>
        <v>10121936</v>
      </c>
      <c r="F38" s="83">
        <v>85</v>
      </c>
      <c r="G38" s="18">
        <f t="shared" si="2"/>
        <v>2672400</v>
      </c>
      <c r="H38" s="83">
        <v>15</v>
      </c>
      <c r="I38" s="16">
        <f t="shared" si="3"/>
        <v>1116390</v>
      </c>
      <c r="J38" s="83">
        <v>15</v>
      </c>
      <c r="K38" s="18">
        <f t="shared" si="4"/>
        <v>471600</v>
      </c>
      <c r="L38" s="83"/>
      <c r="M38" s="16">
        <f t="shared" si="5"/>
        <v>0</v>
      </c>
      <c r="N38" s="83"/>
      <c r="O38" s="18">
        <f t="shared" si="6"/>
        <v>0</v>
      </c>
      <c r="P38" s="83"/>
      <c r="Q38" s="16">
        <f t="shared" si="7"/>
        <v>0</v>
      </c>
      <c r="R38" s="83"/>
      <c r="S38" s="18">
        <f t="shared" si="8"/>
        <v>0</v>
      </c>
      <c r="T38" s="44">
        <f t="shared" si="9"/>
        <v>11238326</v>
      </c>
      <c r="U38" s="16">
        <f t="shared" si="0"/>
        <v>3144000</v>
      </c>
      <c r="V38" s="16">
        <f t="shared" si="10"/>
        <v>5619163</v>
      </c>
      <c r="W38" s="37">
        <f t="shared" si="11"/>
        <v>8763163</v>
      </c>
    </row>
    <row r="39" spans="1:24" ht="13.5" thickBot="1" x14ac:dyDescent="0.25">
      <c r="A39" s="8" t="s">
        <v>251</v>
      </c>
      <c r="B39" s="9" t="s">
        <v>247</v>
      </c>
      <c r="C39" s="10" t="s">
        <v>264</v>
      </c>
      <c r="D39" s="83">
        <v>60</v>
      </c>
      <c r="E39" s="16">
        <f t="shared" si="1"/>
        <v>4465560</v>
      </c>
      <c r="F39" s="83">
        <v>38</v>
      </c>
      <c r="G39" s="18">
        <f t="shared" si="2"/>
        <v>1194720</v>
      </c>
      <c r="H39" s="83"/>
      <c r="I39" s="16">
        <f t="shared" si="3"/>
        <v>0</v>
      </c>
      <c r="J39" s="83"/>
      <c r="K39" s="18">
        <f t="shared" si="4"/>
        <v>0</v>
      </c>
      <c r="L39" s="83"/>
      <c r="M39" s="16">
        <f t="shared" si="5"/>
        <v>0</v>
      </c>
      <c r="N39" s="83"/>
      <c r="O39" s="18">
        <f t="shared" si="6"/>
        <v>0</v>
      </c>
      <c r="P39" s="83"/>
      <c r="Q39" s="16">
        <f t="shared" si="7"/>
        <v>0</v>
      </c>
      <c r="R39" s="83"/>
      <c r="S39" s="18">
        <f t="shared" si="8"/>
        <v>0</v>
      </c>
      <c r="T39" s="44">
        <f t="shared" si="9"/>
        <v>4465560</v>
      </c>
      <c r="U39" s="16">
        <f t="shared" si="0"/>
        <v>1194720</v>
      </c>
      <c r="V39" s="16">
        <f t="shared" si="10"/>
        <v>2232780</v>
      </c>
      <c r="W39" s="37">
        <f t="shared" si="11"/>
        <v>3427500</v>
      </c>
    </row>
    <row r="40" spans="1:24" ht="15.75" thickBot="1" x14ac:dyDescent="0.3">
      <c r="A40" s="104" t="s">
        <v>793</v>
      </c>
      <c r="B40" s="86"/>
      <c r="C40" s="87"/>
      <c r="D40" s="50">
        <f>SUM(D7:D39)</f>
        <v>4938</v>
      </c>
      <c r="E40" s="50">
        <f t="shared" ref="E40:V40" si="12">SUM(E7:E39)</f>
        <v>367515588</v>
      </c>
      <c r="F40" s="50">
        <f t="shared" si="12"/>
        <v>2701</v>
      </c>
      <c r="G40" s="50">
        <f t="shared" si="12"/>
        <v>84919440</v>
      </c>
      <c r="H40" s="50">
        <f t="shared" si="12"/>
        <v>1838</v>
      </c>
      <c r="I40" s="50">
        <f t="shared" si="12"/>
        <v>136794988</v>
      </c>
      <c r="J40" s="50">
        <f t="shared" si="12"/>
        <v>1249</v>
      </c>
      <c r="K40" s="50">
        <f t="shared" si="12"/>
        <v>39268560</v>
      </c>
      <c r="L40" s="50">
        <f t="shared" si="12"/>
        <v>7</v>
      </c>
      <c r="M40" s="50">
        <f t="shared" si="12"/>
        <v>520982</v>
      </c>
      <c r="N40" s="50">
        <f t="shared" si="12"/>
        <v>6</v>
      </c>
      <c r="O40" s="50">
        <f t="shared" si="12"/>
        <v>188640</v>
      </c>
      <c r="P40" s="50">
        <f t="shared" si="12"/>
        <v>620</v>
      </c>
      <c r="Q40" s="50">
        <f t="shared" si="12"/>
        <v>46144120</v>
      </c>
      <c r="R40" s="50">
        <f t="shared" si="12"/>
        <v>491</v>
      </c>
      <c r="S40" s="50">
        <f t="shared" si="12"/>
        <v>15437040</v>
      </c>
      <c r="T40" s="50">
        <f t="shared" si="12"/>
        <v>550975678</v>
      </c>
      <c r="U40" s="50">
        <f t="shared" si="12"/>
        <v>139813680</v>
      </c>
      <c r="V40" s="50">
        <f t="shared" si="12"/>
        <v>275487839</v>
      </c>
      <c r="W40" s="38">
        <f>SUM(W7:W39)</f>
        <v>415301519</v>
      </c>
      <c r="X40" s="42">
        <f>(U40+V40)</f>
        <v>415301519</v>
      </c>
    </row>
  </sheetData>
  <mergeCells count="15">
    <mergeCell ref="A40:C40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0.98425196850393704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 Financiero</oddHeader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7"/>
  <sheetViews>
    <sheetView zoomScale="90" zoomScaleNormal="90" workbookViewId="0">
      <selection activeCell="C4" sqref="C1:Y1048576"/>
    </sheetView>
  </sheetViews>
  <sheetFormatPr baseColWidth="10" defaultRowHeight="12.75" x14ac:dyDescent="0.2"/>
  <cols>
    <col min="1" max="1" width="9.42578125" style="43" customWidth="1"/>
    <col min="2" max="2" width="13.28515625" style="43" customWidth="1"/>
    <col min="3" max="20" width="16.5703125" style="43" customWidth="1"/>
    <col min="21" max="22" width="14.28515625" style="43" customWidth="1"/>
    <col min="23" max="23" width="15.7109375" style="43" customWidth="1"/>
    <col min="24" max="24" width="13.85546875" style="43" customWidth="1"/>
    <col min="25" max="25" width="11.42578125" style="43"/>
    <col min="26" max="26" width="13" style="43" bestFit="1" customWidth="1"/>
    <col min="27" max="99" width="11.42578125" style="43"/>
  </cols>
  <sheetData>
    <row r="1" spans="1:99" s="31" customFormat="1" ht="18" x14ac:dyDescent="0.25">
      <c r="A1" s="132" t="s">
        <v>809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</row>
    <row r="2" spans="1:99" s="31" customFormat="1" ht="18" x14ac:dyDescent="0.25">
      <c r="A2" s="132" t="s">
        <v>860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</row>
    <row r="3" spans="1:99" s="31" customFormat="1" ht="18" x14ac:dyDescent="0.25">
      <c r="A3" s="132" t="s">
        <v>854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</row>
    <row r="4" spans="1:99" ht="13.5" thickBot="1" x14ac:dyDescent="0.25"/>
    <row r="5" spans="1:99" ht="18.75" customHeight="1" thickBot="1" x14ac:dyDescent="0.25">
      <c r="A5" s="118" t="s">
        <v>787</v>
      </c>
      <c r="B5" s="120" t="s">
        <v>788</v>
      </c>
      <c r="C5" s="96" t="s">
        <v>789</v>
      </c>
      <c r="D5" s="101" t="s">
        <v>9</v>
      </c>
      <c r="E5" s="102"/>
      <c r="F5" s="102"/>
      <c r="G5" s="103"/>
      <c r="H5" s="101" t="s">
        <v>10</v>
      </c>
      <c r="I5" s="102"/>
      <c r="J5" s="102"/>
      <c r="K5" s="103"/>
      <c r="L5" s="101" t="s">
        <v>11</v>
      </c>
      <c r="M5" s="102"/>
      <c r="N5" s="102"/>
      <c r="O5" s="103"/>
      <c r="P5" s="101" t="s">
        <v>814</v>
      </c>
      <c r="Q5" s="102"/>
      <c r="R5" s="102"/>
      <c r="S5" s="103"/>
      <c r="T5" s="109" t="s">
        <v>791</v>
      </c>
      <c r="U5" s="88" t="s">
        <v>790</v>
      </c>
      <c r="V5" s="88" t="s">
        <v>792</v>
      </c>
      <c r="W5" s="99" t="s">
        <v>820</v>
      </c>
    </row>
    <row r="6" spans="1:99" ht="45.75" customHeight="1" thickBot="1" x14ac:dyDescent="0.25">
      <c r="A6" s="119"/>
      <c r="B6" s="121"/>
      <c r="C6" s="97"/>
      <c r="D6" s="75" t="s">
        <v>812</v>
      </c>
      <c r="E6" s="71" t="s">
        <v>785</v>
      </c>
      <c r="F6" s="71" t="s">
        <v>784</v>
      </c>
      <c r="G6" s="76" t="s">
        <v>786</v>
      </c>
      <c r="H6" s="75" t="s">
        <v>812</v>
      </c>
      <c r="I6" s="71" t="s">
        <v>785</v>
      </c>
      <c r="J6" s="71" t="s">
        <v>784</v>
      </c>
      <c r="K6" s="76" t="s">
        <v>786</v>
      </c>
      <c r="L6" s="75" t="s">
        <v>812</v>
      </c>
      <c r="M6" s="71" t="s">
        <v>785</v>
      </c>
      <c r="N6" s="71" t="s">
        <v>784</v>
      </c>
      <c r="O6" s="76" t="s">
        <v>786</v>
      </c>
      <c r="P6" s="75" t="s">
        <v>812</v>
      </c>
      <c r="Q6" s="71" t="s">
        <v>785</v>
      </c>
      <c r="R6" s="71" t="s">
        <v>784</v>
      </c>
      <c r="S6" s="76" t="s">
        <v>786</v>
      </c>
      <c r="T6" s="110"/>
      <c r="U6" s="89"/>
      <c r="V6" s="89"/>
      <c r="W6" s="100"/>
    </row>
    <row r="7" spans="1:99" x14ac:dyDescent="0.2">
      <c r="A7" s="12" t="s">
        <v>265</v>
      </c>
      <c r="B7" s="2" t="s">
        <v>266</v>
      </c>
      <c r="C7" s="13" t="s">
        <v>267</v>
      </c>
      <c r="D7" s="83">
        <v>1280</v>
      </c>
      <c r="E7" s="16">
        <f>D7*74426</f>
        <v>95265280</v>
      </c>
      <c r="F7" s="83">
        <v>910</v>
      </c>
      <c r="G7" s="18">
        <f>F7*31440</f>
        <v>28610400</v>
      </c>
      <c r="H7" s="83">
        <v>516</v>
      </c>
      <c r="I7" s="16">
        <f>H7*74426</f>
        <v>38403816</v>
      </c>
      <c r="J7" s="83">
        <v>282</v>
      </c>
      <c r="K7" s="18">
        <f>J7*31440</f>
        <v>8866080</v>
      </c>
      <c r="L7" s="83">
        <v>12</v>
      </c>
      <c r="M7" s="16">
        <f>L7*74426</f>
        <v>893112</v>
      </c>
      <c r="N7" s="83">
        <v>15</v>
      </c>
      <c r="O7" s="18">
        <f>N7*31440</f>
        <v>471600</v>
      </c>
      <c r="P7" s="83"/>
      <c r="Q7" s="16">
        <f>P7*74426</f>
        <v>0</v>
      </c>
      <c r="R7" s="83"/>
      <c r="S7" s="18">
        <f>R7*31440</f>
        <v>0</v>
      </c>
      <c r="T7" s="44">
        <f>(E7+I7+M7+Q7)</f>
        <v>134562208</v>
      </c>
      <c r="U7" s="16">
        <f>(G7+K7+O7+S7)</f>
        <v>37948080</v>
      </c>
      <c r="V7" s="16">
        <f>T7/2</f>
        <v>67281104</v>
      </c>
      <c r="W7" s="18">
        <f>(V7+U7)</f>
        <v>105229184</v>
      </c>
    </row>
    <row r="8" spans="1:99" x14ac:dyDescent="0.2">
      <c r="A8" s="4" t="s">
        <v>268</v>
      </c>
      <c r="B8" s="1" t="s">
        <v>269</v>
      </c>
      <c r="C8" s="5" t="s">
        <v>270</v>
      </c>
      <c r="D8" s="83">
        <v>260</v>
      </c>
      <c r="E8" s="16">
        <f t="shared" ref="E8:E36" si="0">D8*74426</f>
        <v>19350760</v>
      </c>
      <c r="F8" s="83">
        <v>150</v>
      </c>
      <c r="G8" s="18">
        <f t="shared" ref="G8:G36" si="1">F8*31440</f>
        <v>4716000</v>
      </c>
      <c r="H8" s="83">
        <v>53</v>
      </c>
      <c r="I8" s="16">
        <f t="shared" ref="I8:I36" si="2">H8*74426</f>
        <v>3944578</v>
      </c>
      <c r="J8" s="83">
        <v>29</v>
      </c>
      <c r="K8" s="18">
        <f t="shared" ref="K8:K36" si="3">J8*31440</f>
        <v>911760</v>
      </c>
      <c r="L8" s="83"/>
      <c r="M8" s="16">
        <f t="shared" ref="M8:M36" si="4">L8*74426</f>
        <v>0</v>
      </c>
      <c r="N8" s="83"/>
      <c r="O8" s="18">
        <f t="shared" ref="O8:O36" si="5">N8*31440</f>
        <v>0</v>
      </c>
      <c r="P8" s="83">
        <v>59</v>
      </c>
      <c r="Q8" s="16">
        <f t="shared" ref="Q8:Q36" si="6">P8*74426</f>
        <v>4391134</v>
      </c>
      <c r="R8" s="83">
        <v>47</v>
      </c>
      <c r="S8" s="18">
        <f t="shared" ref="S8:S36" si="7">R8*31440</f>
        <v>1477680</v>
      </c>
      <c r="T8" s="45">
        <f t="shared" ref="T8:T36" si="8">(E8+I8+M8+Q8)</f>
        <v>27686472</v>
      </c>
      <c r="U8" s="46">
        <f t="shared" ref="U8:U36" si="9">(G8+K8+O8+S8)</f>
        <v>7105440</v>
      </c>
      <c r="V8" s="46">
        <f t="shared" ref="V8:V36" si="10">T8/2</f>
        <v>13843236</v>
      </c>
      <c r="W8" s="18">
        <f t="shared" ref="W8:W36" si="11">(V8+U8)</f>
        <v>20948676</v>
      </c>
    </row>
    <row r="9" spans="1:99" x14ac:dyDescent="0.2">
      <c r="A9" s="4" t="s">
        <v>271</v>
      </c>
      <c r="B9" s="1" t="s">
        <v>272</v>
      </c>
      <c r="C9" s="5" t="s">
        <v>273</v>
      </c>
      <c r="D9" s="83">
        <v>179</v>
      </c>
      <c r="E9" s="16">
        <f t="shared" si="0"/>
        <v>13322254</v>
      </c>
      <c r="F9" s="83">
        <v>95</v>
      </c>
      <c r="G9" s="18">
        <f t="shared" si="1"/>
        <v>2986800</v>
      </c>
      <c r="H9" s="83">
        <v>56</v>
      </c>
      <c r="I9" s="16">
        <f t="shared" si="2"/>
        <v>4167856</v>
      </c>
      <c r="J9" s="83">
        <v>35</v>
      </c>
      <c r="K9" s="18">
        <f t="shared" si="3"/>
        <v>1100400</v>
      </c>
      <c r="L9" s="83"/>
      <c r="M9" s="16">
        <f t="shared" si="4"/>
        <v>0</v>
      </c>
      <c r="N9" s="83"/>
      <c r="O9" s="18">
        <f t="shared" si="5"/>
        <v>0</v>
      </c>
      <c r="P9" s="83">
        <v>18</v>
      </c>
      <c r="Q9" s="16">
        <f t="shared" si="6"/>
        <v>1339668</v>
      </c>
      <c r="R9" s="83">
        <v>14</v>
      </c>
      <c r="S9" s="18">
        <f t="shared" si="7"/>
        <v>440160</v>
      </c>
      <c r="T9" s="45">
        <f t="shared" si="8"/>
        <v>18829778</v>
      </c>
      <c r="U9" s="46">
        <f t="shared" si="9"/>
        <v>4527360</v>
      </c>
      <c r="V9" s="46">
        <f t="shared" si="10"/>
        <v>9414889</v>
      </c>
      <c r="W9" s="18">
        <f t="shared" si="11"/>
        <v>13942249</v>
      </c>
    </row>
    <row r="10" spans="1:99" x14ac:dyDescent="0.2">
      <c r="A10" s="4" t="s">
        <v>274</v>
      </c>
      <c r="B10" s="1" t="s">
        <v>275</v>
      </c>
      <c r="C10" s="5" t="s">
        <v>276</v>
      </c>
      <c r="D10" s="83">
        <v>104</v>
      </c>
      <c r="E10" s="16">
        <f t="shared" si="0"/>
        <v>7740304</v>
      </c>
      <c r="F10" s="83">
        <v>50</v>
      </c>
      <c r="G10" s="18">
        <f t="shared" si="1"/>
        <v>1572000</v>
      </c>
      <c r="H10" s="83">
        <v>53</v>
      </c>
      <c r="I10" s="16">
        <f t="shared" si="2"/>
        <v>3944578</v>
      </c>
      <c r="J10" s="83">
        <v>34</v>
      </c>
      <c r="K10" s="18">
        <f t="shared" si="3"/>
        <v>1068960</v>
      </c>
      <c r="L10" s="83"/>
      <c r="M10" s="16">
        <f t="shared" si="4"/>
        <v>0</v>
      </c>
      <c r="N10" s="83"/>
      <c r="O10" s="18">
        <f t="shared" si="5"/>
        <v>0</v>
      </c>
      <c r="P10" s="83">
        <v>15</v>
      </c>
      <c r="Q10" s="16">
        <f t="shared" si="6"/>
        <v>1116390</v>
      </c>
      <c r="R10" s="83">
        <v>12</v>
      </c>
      <c r="S10" s="18">
        <f t="shared" si="7"/>
        <v>377280</v>
      </c>
      <c r="T10" s="45">
        <f t="shared" si="8"/>
        <v>12801272</v>
      </c>
      <c r="U10" s="46">
        <f t="shared" si="9"/>
        <v>3018240</v>
      </c>
      <c r="V10" s="46">
        <f t="shared" si="10"/>
        <v>6400636</v>
      </c>
      <c r="W10" s="18">
        <f t="shared" si="11"/>
        <v>9418876</v>
      </c>
    </row>
    <row r="11" spans="1:99" x14ac:dyDescent="0.2">
      <c r="A11" s="4" t="s">
        <v>277</v>
      </c>
      <c r="B11" s="1" t="s">
        <v>278</v>
      </c>
      <c r="C11" s="5" t="s">
        <v>279</v>
      </c>
      <c r="D11" s="83">
        <v>129</v>
      </c>
      <c r="E11" s="16">
        <f t="shared" si="0"/>
        <v>9600954</v>
      </c>
      <c r="F11" s="83">
        <v>63</v>
      </c>
      <c r="G11" s="18">
        <f t="shared" si="1"/>
        <v>1980720</v>
      </c>
      <c r="H11" s="83">
        <v>23</v>
      </c>
      <c r="I11" s="16">
        <f t="shared" si="2"/>
        <v>1711798</v>
      </c>
      <c r="J11" s="83">
        <v>10</v>
      </c>
      <c r="K11" s="18">
        <f t="shared" si="3"/>
        <v>314400</v>
      </c>
      <c r="L11" s="83"/>
      <c r="M11" s="16">
        <f t="shared" si="4"/>
        <v>0</v>
      </c>
      <c r="N11" s="83"/>
      <c r="O11" s="18">
        <f t="shared" si="5"/>
        <v>0</v>
      </c>
      <c r="P11" s="83"/>
      <c r="Q11" s="16">
        <f t="shared" si="6"/>
        <v>0</v>
      </c>
      <c r="R11" s="83"/>
      <c r="S11" s="18">
        <f t="shared" si="7"/>
        <v>0</v>
      </c>
      <c r="T11" s="45">
        <f t="shared" si="8"/>
        <v>11312752</v>
      </c>
      <c r="U11" s="46">
        <f t="shared" si="9"/>
        <v>2295120</v>
      </c>
      <c r="V11" s="46">
        <f t="shared" si="10"/>
        <v>5656376</v>
      </c>
      <c r="W11" s="18">
        <f t="shared" si="11"/>
        <v>7951496</v>
      </c>
    </row>
    <row r="12" spans="1:99" s="51" customFormat="1" x14ac:dyDescent="0.2">
      <c r="A12" s="4" t="s">
        <v>280</v>
      </c>
      <c r="B12" s="1" t="s">
        <v>281</v>
      </c>
      <c r="C12" s="5" t="s">
        <v>282</v>
      </c>
      <c r="D12" s="83"/>
      <c r="E12" s="16">
        <f t="shared" si="0"/>
        <v>0</v>
      </c>
      <c r="F12" s="83"/>
      <c r="G12" s="18">
        <f t="shared" si="1"/>
        <v>0</v>
      </c>
      <c r="H12" s="83">
        <v>36</v>
      </c>
      <c r="I12" s="16">
        <f t="shared" si="2"/>
        <v>2679336</v>
      </c>
      <c r="J12" s="83">
        <v>13</v>
      </c>
      <c r="K12" s="18">
        <f t="shared" si="3"/>
        <v>408720</v>
      </c>
      <c r="L12" s="83"/>
      <c r="M12" s="16">
        <f t="shared" si="4"/>
        <v>0</v>
      </c>
      <c r="N12" s="83"/>
      <c r="O12" s="18">
        <f t="shared" si="5"/>
        <v>0</v>
      </c>
      <c r="P12" s="83">
        <v>2</v>
      </c>
      <c r="Q12" s="16">
        <f t="shared" si="6"/>
        <v>148852</v>
      </c>
      <c r="R12" s="83">
        <v>2</v>
      </c>
      <c r="S12" s="18">
        <f t="shared" si="7"/>
        <v>62880</v>
      </c>
      <c r="T12" s="45">
        <f t="shared" si="8"/>
        <v>2828188</v>
      </c>
      <c r="U12" s="46">
        <f t="shared" si="9"/>
        <v>471600</v>
      </c>
      <c r="V12" s="46">
        <f t="shared" si="10"/>
        <v>1414094</v>
      </c>
      <c r="W12" s="18">
        <f t="shared" si="11"/>
        <v>1885694</v>
      </c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</row>
    <row r="13" spans="1:99" x14ac:dyDescent="0.2">
      <c r="A13" s="4" t="s">
        <v>283</v>
      </c>
      <c r="B13" s="1" t="s">
        <v>284</v>
      </c>
      <c r="C13" s="5" t="s">
        <v>285</v>
      </c>
      <c r="D13" s="83">
        <v>169</v>
      </c>
      <c r="E13" s="16">
        <f t="shared" si="0"/>
        <v>12577994</v>
      </c>
      <c r="F13" s="83">
        <v>91</v>
      </c>
      <c r="G13" s="18">
        <f t="shared" si="1"/>
        <v>2861040</v>
      </c>
      <c r="H13" s="83">
        <v>21</v>
      </c>
      <c r="I13" s="16">
        <f t="shared" si="2"/>
        <v>1562946</v>
      </c>
      <c r="J13" s="83">
        <v>12</v>
      </c>
      <c r="K13" s="18">
        <f t="shared" si="3"/>
        <v>377280</v>
      </c>
      <c r="L13" s="83"/>
      <c r="M13" s="16">
        <f t="shared" si="4"/>
        <v>0</v>
      </c>
      <c r="N13" s="83"/>
      <c r="O13" s="18">
        <f t="shared" si="5"/>
        <v>0</v>
      </c>
      <c r="P13" s="83">
        <v>39</v>
      </c>
      <c r="Q13" s="16">
        <f t="shared" si="6"/>
        <v>2902614</v>
      </c>
      <c r="R13" s="83">
        <v>32</v>
      </c>
      <c r="S13" s="18">
        <f t="shared" si="7"/>
        <v>1006080</v>
      </c>
      <c r="T13" s="45">
        <f t="shared" si="8"/>
        <v>17043554</v>
      </c>
      <c r="U13" s="46">
        <f t="shared" si="9"/>
        <v>4244400</v>
      </c>
      <c r="V13" s="46">
        <f t="shared" si="10"/>
        <v>8521777</v>
      </c>
      <c r="W13" s="18">
        <f t="shared" si="11"/>
        <v>12766177</v>
      </c>
    </row>
    <row r="14" spans="1:99" s="51" customFormat="1" x14ac:dyDescent="0.2">
      <c r="A14" s="4" t="s">
        <v>286</v>
      </c>
      <c r="B14" s="1" t="s">
        <v>287</v>
      </c>
      <c r="C14" s="5" t="s">
        <v>288</v>
      </c>
      <c r="D14" s="83">
        <v>358</v>
      </c>
      <c r="E14" s="16">
        <f t="shared" si="0"/>
        <v>26644508</v>
      </c>
      <c r="F14" s="83">
        <v>163</v>
      </c>
      <c r="G14" s="18">
        <f t="shared" si="1"/>
        <v>5124720</v>
      </c>
      <c r="H14" s="83">
        <v>111</v>
      </c>
      <c r="I14" s="16">
        <f t="shared" si="2"/>
        <v>8261286</v>
      </c>
      <c r="J14" s="83">
        <v>28</v>
      </c>
      <c r="K14" s="18">
        <f t="shared" si="3"/>
        <v>880320</v>
      </c>
      <c r="L14" s="83"/>
      <c r="M14" s="16">
        <f t="shared" si="4"/>
        <v>0</v>
      </c>
      <c r="N14" s="83"/>
      <c r="O14" s="18">
        <f t="shared" si="5"/>
        <v>0</v>
      </c>
      <c r="P14" s="83">
        <v>90</v>
      </c>
      <c r="Q14" s="16">
        <f t="shared" si="6"/>
        <v>6698340</v>
      </c>
      <c r="R14" s="83">
        <v>67</v>
      </c>
      <c r="S14" s="18">
        <f t="shared" si="7"/>
        <v>2106480</v>
      </c>
      <c r="T14" s="45">
        <f t="shared" si="8"/>
        <v>41604134</v>
      </c>
      <c r="U14" s="46">
        <f t="shared" si="9"/>
        <v>8111520</v>
      </c>
      <c r="V14" s="46">
        <f t="shared" si="10"/>
        <v>20802067</v>
      </c>
      <c r="W14" s="18">
        <f t="shared" si="11"/>
        <v>28913587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</row>
    <row r="15" spans="1:99" x14ac:dyDescent="0.2">
      <c r="A15" s="4" t="s">
        <v>289</v>
      </c>
      <c r="B15" s="1" t="s">
        <v>290</v>
      </c>
      <c r="C15" s="5" t="s">
        <v>291</v>
      </c>
      <c r="D15" s="83">
        <v>174</v>
      </c>
      <c r="E15" s="16">
        <f t="shared" si="0"/>
        <v>12950124</v>
      </c>
      <c r="F15" s="83">
        <v>113</v>
      </c>
      <c r="G15" s="18">
        <f t="shared" si="1"/>
        <v>3552720</v>
      </c>
      <c r="H15" s="83">
        <v>93</v>
      </c>
      <c r="I15" s="16">
        <f t="shared" si="2"/>
        <v>6921618</v>
      </c>
      <c r="J15" s="83">
        <v>57</v>
      </c>
      <c r="K15" s="18">
        <f t="shared" si="3"/>
        <v>1792080</v>
      </c>
      <c r="L15" s="83"/>
      <c r="M15" s="16">
        <f t="shared" si="4"/>
        <v>0</v>
      </c>
      <c r="N15" s="83"/>
      <c r="O15" s="18">
        <f t="shared" si="5"/>
        <v>0</v>
      </c>
      <c r="P15" s="83">
        <v>67</v>
      </c>
      <c r="Q15" s="16">
        <f t="shared" si="6"/>
        <v>4986542</v>
      </c>
      <c r="R15" s="83">
        <v>50</v>
      </c>
      <c r="S15" s="18">
        <f t="shared" si="7"/>
        <v>1572000</v>
      </c>
      <c r="T15" s="45">
        <f t="shared" si="8"/>
        <v>24858284</v>
      </c>
      <c r="U15" s="46">
        <f t="shared" si="9"/>
        <v>6916800</v>
      </c>
      <c r="V15" s="46">
        <f t="shared" si="10"/>
        <v>12429142</v>
      </c>
      <c r="W15" s="18">
        <f t="shared" si="11"/>
        <v>19345942</v>
      </c>
    </row>
    <row r="16" spans="1:99" x14ac:dyDescent="0.2">
      <c r="A16" s="4" t="s">
        <v>292</v>
      </c>
      <c r="B16" s="1" t="s">
        <v>265</v>
      </c>
      <c r="C16" s="5" t="s">
        <v>293</v>
      </c>
      <c r="D16" s="83">
        <v>1620</v>
      </c>
      <c r="E16" s="16">
        <f t="shared" si="0"/>
        <v>120570120</v>
      </c>
      <c r="F16" s="83">
        <v>1560</v>
      </c>
      <c r="G16" s="18">
        <f t="shared" si="1"/>
        <v>49046400</v>
      </c>
      <c r="H16" s="83">
        <v>507</v>
      </c>
      <c r="I16" s="16">
        <f t="shared" si="2"/>
        <v>37733982</v>
      </c>
      <c r="J16" s="83">
        <v>332</v>
      </c>
      <c r="K16" s="18">
        <f t="shared" si="3"/>
        <v>10438080</v>
      </c>
      <c r="L16" s="83">
        <v>13</v>
      </c>
      <c r="M16" s="16">
        <f t="shared" si="4"/>
        <v>967538</v>
      </c>
      <c r="N16" s="83">
        <v>12</v>
      </c>
      <c r="O16" s="18">
        <f t="shared" si="5"/>
        <v>377280</v>
      </c>
      <c r="P16" s="83">
        <v>100</v>
      </c>
      <c r="Q16" s="16">
        <f t="shared" si="6"/>
        <v>7442600</v>
      </c>
      <c r="R16" s="83">
        <v>100</v>
      </c>
      <c r="S16" s="18">
        <f t="shared" si="7"/>
        <v>3144000</v>
      </c>
      <c r="T16" s="45">
        <f t="shared" si="8"/>
        <v>166714240</v>
      </c>
      <c r="U16" s="46">
        <f t="shared" si="9"/>
        <v>63005760</v>
      </c>
      <c r="V16" s="46">
        <f t="shared" si="10"/>
        <v>83357120</v>
      </c>
      <c r="W16" s="18">
        <f t="shared" si="11"/>
        <v>146362880</v>
      </c>
    </row>
    <row r="17" spans="1:23" x14ac:dyDescent="0.2">
      <c r="A17" s="4" t="s">
        <v>294</v>
      </c>
      <c r="B17" s="1" t="s">
        <v>289</v>
      </c>
      <c r="C17" s="5" t="s">
        <v>295</v>
      </c>
      <c r="D17" s="83">
        <v>537</v>
      </c>
      <c r="E17" s="16">
        <f t="shared" si="0"/>
        <v>39966762</v>
      </c>
      <c r="F17" s="83">
        <v>299</v>
      </c>
      <c r="G17" s="18">
        <f t="shared" si="1"/>
        <v>9400560</v>
      </c>
      <c r="H17" s="83">
        <v>210</v>
      </c>
      <c r="I17" s="16">
        <f t="shared" si="2"/>
        <v>15629460</v>
      </c>
      <c r="J17" s="83">
        <v>126</v>
      </c>
      <c r="K17" s="18">
        <f t="shared" si="3"/>
        <v>3961440</v>
      </c>
      <c r="L17" s="83"/>
      <c r="M17" s="16">
        <f t="shared" si="4"/>
        <v>0</v>
      </c>
      <c r="N17" s="83"/>
      <c r="O17" s="18">
        <f t="shared" si="5"/>
        <v>0</v>
      </c>
      <c r="P17" s="83">
        <v>42</v>
      </c>
      <c r="Q17" s="16">
        <f t="shared" si="6"/>
        <v>3125892</v>
      </c>
      <c r="R17" s="83">
        <v>35</v>
      </c>
      <c r="S17" s="18">
        <f t="shared" si="7"/>
        <v>1100400</v>
      </c>
      <c r="T17" s="45">
        <f t="shared" si="8"/>
        <v>58722114</v>
      </c>
      <c r="U17" s="46">
        <f t="shared" si="9"/>
        <v>14462400</v>
      </c>
      <c r="V17" s="46">
        <f t="shared" si="10"/>
        <v>29361057</v>
      </c>
      <c r="W17" s="18">
        <f t="shared" si="11"/>
        <v>43823457</v>
      </c>
    </row>
    <row r="18" spans="1:23" x14ac:dyDescent="0.2">
      <c r="A18" s="4" t="s">
        <v>296</v>
      </c>
      <c r="B18" s="1" t="s">
        <v>280</v>
      </c>
      <c r="C18" s="5" t="s">
        <v>297</v>
      </c>
      <c r="D18" s="83">
        <v>97</v>
      </c>
      <c r="E18" s="16">
        <f t="shared" si="0"/>
        <v>7219322</v>
      </c>
      <c r="F18" s="83">
        <v>54</v>
      </c>
      <c r="G18" s="18">
        <f t="shared" si="1"/>
        <v>1697760</v>
      </c>
      <c r="H18" s="83">
        <v>27</v>
      </c>
      <c r="I18" s="16">
        <f t="shared" si="2"/>
        <v>2009502</v>
      </c>
      <c r="J18" s="83">
        <v>22</v>
      </c>
      <c r="K18" s="18">
        <f t="shared" si="3"/>
        <v>691680</v>
      </c>
      <c r="L18" s="83"/>
      <c r="M18" s="16">
        <f t="shared" si="4"/>
        <v>0</v>
      </c>
      <c r="N18" s="83"/>
      <c r="O18" s="18">
        <f t="shared" si="5"/>
        <v>0</v>
      </c>
      <c r="P18" s="83">
        <v>9</v>
      </c>
      <c r="Q18" s="16">
        <f t="shared" si="6"/>
        <v>669834</v>
      </c>
      <c r="R18" s="83">
        <v>8</v>
      </c>
      <c r="S18" s="18">
        <f t="shared" si="7"/>
        <v>251520</v>
      </c>
      <c r="T18" s="45">
        <f t="shared" si="8"/>
        <v>9898658</v>
      </c>
      <c r="U18" s="46">
        <f t="shared" si="9"/>
        <v>2640960</v>
      </c>
      <c r="V18" s="46">
        <f t="shared" si="10"/>
        <v>4949329</v>
      </c>
      <c r="W18" s="18">
        <f t="shared" si="11"/>
        <v>7590289</v>
      </c>
    </row>
    <row r="19" spans="1:23" x14ac:dyDescent="0.2">
      <c r="A19" s="4" t="s">
        <v>298</v>
      </c>
      <c r="B19" s="1" t="s">
        <v>286</v>
      </c>
      <c r="C19" s="5" t="s">
        <v>299</v>
      </c>
      <c r="D19" s="83">
        <v>198</v>
      </c>
      <c r="E19" s="16">
        <f t="shared" si="0"/>
        <v>14736348</v>
      </c>
      <c r="F19" s="83">
        <v>123</v>
      </c>
      <c r="G19" s="18">
        <f t="shared" si="1"/>
        <v>3867120</v>
      </c>
      <c r="H19" s="83">
        <v>49</v>
      </c>
      <c r="I19" s="16">
        <f t="shared" si="2"/>
        <v>3646874</v>
      </c>
      <c r="J19" s="83">
        <v>38</v>
      </c>
      <c r="K19" s="18">
        <f t="shared" si="3"/>
        <v>1194720</v>
      </c>
      <c r="L19" s="83"/>
      <c r="M19" s="16">
        <f t="shared" si="4"/>
        <v>0</v>
      </c>
      <c r="N19" s="83"/>
      <c r="O19" s="18">
        <f t="shared" si="5"/>
        <v>0</v>
      </c>
      <c r="P19" s="83"/>
      <c r="Q19" s="16">
        <f t="shared" si="6"/>
        <v>0</v>
      </c>
      <c r="R19" s="83"/>
      <c r="S19" s="18">
        <f t="shared" si="7"/>
        <v>0</v>
      </c>
      <c r="T19" s="45">
        <f t="shared" si="8"/>
        <v>18383222</v>
      </c>
      <c r="U19" s="46">
        <f t="shared" si="9"/>
        <v>5061840</v>
      </c>
      <c r="V19" s="46">
        <f t="shared" si="10"/>
        <v>9191611</v>
      </c>
      <c r="W19" s="18">
        <f t="shared" si="11"/>
        <v>14253451</v>
      </c>
    </row>
    <row r="20" spans="1:23" x14ac:dyDescent="0.2">
      <c r="A20" s="4" t="s">
        <v>300</v>
      </c>
      <c r="B20" s="1" t="s">
        <v>283</v>
      </c>
      <c r="C20" s="5" t="s">
        <v>301</v>
      </c>
      <c r="D20" s="83">
        <v>79</v>
      </c>
      <c r="E20" s="16">
        <f t="shared" si="0"/>
        <v>5879654</v>
      </c>
      <c r="F20" s="83">
        <v>37</v>
      </c>
      <c r="G20" s="18">
        <f t="shared" si="1"/>
        <v>1163280</v>
      </c>
      <c r="H20" s="83">
        <v>28</v>
      </c>
      <c r="I20" s="16">
        <f t="shared" si="2"/>
        <v>2083928</v>
      </c>
      <c r="J20" s="83">
        <v>18</v>
      </c>
      <c r="K20" s="18">
        <f t="shared" si="3"/>
        <v>565920</v>
      </c>
      <c r="L20" s="83"/>
      <c r="M20" s="16">
        <f t="shared" si="4"/>
        <v>0</v>
      </c>
      <c r="N20" s="83"/>
      <c r="O20" s="18">
        <f t="shared" si="5"/>
        <v>0</v>
      </c>
      <c r="P20" s="83"/>
      <c r="Q20" s="16">
        <f t="shared" si="6"/>
        <v>0</v>
      </c>
      <c r="R20" s="83"/>
      <c r="S20" s="18">
        <f t="shared" si="7"/>
        <v>0</v>
      </c>
      <c r="T20" s="45">
        <f t="shared" si="8"/>
        <v>7963582</v>
      </c>
      <c r="U20" s="46">
        <f t="shared" si="9"/>
        <v>1729200</v>
      </c>
      <c r="V20" s="46">
        <f t="shared" si="10"/>
        <v>3981791</v>
      </c>
      <c r="W20" s="18">
        <f t="shared" si="11"/>
        <v>5710991</v>
      </c>
    </row>
    <row r="21" spans="1:23" x14ac:dyDescent="0.2">
      <c r="A21" s="4" t="s">
        <v>302</v>
      </c>
      <c r="B21" s="1" t="s">
        <v>277</v>
      </c>
      <c r="C21" s="5" t="s">
        <v>303</v>
      </c>
      <c r="D21" s="83">
        <v>164</v>
      </c>
      <c r="E21" s="16">
        <f t="shared" si="0"/>
        <v>12205864</v>
      </c>
      <c r="F21" s="83">
        <v>84</v>
      </c>
      <c r="G21" s="18">
        <f t="shared" si="1"/>
        <v>2640960</v>
      </c>
      <c r="H21" s="83">
        <v>137</v>
      </c>
      <c r="I21" s="16">
        <f t="shared" si="2"/>
        <v>10196362</v>
      </c>
      <c r="J21" s="83">
        <v>87</v>
      </c>
      <c r="K21" s="18">
        <f t="shared" si="3"/>
        <v>2735280</v>
      </c>
      <c r="L21" s="83"/>
      <c r="M21" s="16">
        <f t="shared" si="4"/>
        <v>0</v>
      </c>
      <c r="N21" s="83"/>
      <c r="O21" s="18">
        <f t="shared" si="5"/>
        <v>0</v>
      </c>
      <c r="P21" s="83">
        <v>73</v>
      </c>
      <c r="Q21" s="16">
        <f t="shared" si="6"/>
        <v>5433098</v>
      </c>
      <c r="R21" s="83">
        <v>60</v>
      </c>
      <c r="S21" s="18">
        <f t="shared" si="7"/>
        <v>1886400</v>
      </c>
      <c r="T21" s="45">
        <f t="shared" si="8"/>
        <v>27835324</v>
      </c>
      <c r="U21" s="46">
        <f t="shared" si="9"/>
        <v>7262640</v>
      </c>
      <c r="V21" s="46">
        <f t="shared" si="10"/>
        <v>13917662</v>
      </c>
      <c r="W21" s="18">
        <f t="shared" si="11"/>
        <v>21180302</v>
      </c>
    </row>
    <row r="22" spans="1:23" x14ac:dyDescent="0.2">
      <c r="A22" s="4" t="s">
        <v>304</v>
      </c>
      <c r="B22" s="1" t="s">
        <v>271</v>
      </c>
      <c r="C22" s="5" t="s">
        <v>305</v>
      </c>
      <c r="D22" s="83">
        <v>108</v>
      </c>
      <c r="E22" s="16">
        <f t="shared" si="0"/>
        <v>8038008</v>
      </c>
      <c r="F22" s="83">
        <v>65</v>
      </c>
      <c r="G22" s="18">
        <f t="shared" si="1"/>
        <v>2043600</v>
      </c>
      <c r="H22" s="83">
        <v>19</v>
      </c>
      <c r="I22" s="16">
        <f t="shared" si="2"/>
        <v>1414094</v>
      </c>
      <c r="J22" s="83">
        <v>14</v>
      </c>
      <c r="K22" s="18">
        <f t="shared" si="3"/>
        <v>440160</v>
      </c>
      <c r="L22" s="83"/>
      <c r="M22" s="16">
        <f t="shared" si="4"/>
        <v>0</v>
      </c>
      <c r="N22" s="83"/>
      <c r="O22" s="18">
        <f t="shared" si="5"/>
        <v>0</v>
      </c>
      <c r="P22" s="83"/>
      <c r="Q22" s="16">
        <f t="shared" si="6"/>
        <v>0</v>
      </c>
      <c r="R22" s="83"/>
      <c r="S22" s="18">
        <f t="shared" si="7"/>
        <v>0</v>
      </c>
      <c r="T22" s="45">
        <f t="shared" si="8"/>
        <v>9452102</v>
      </c>
      <c r="U22" s="46">
        <f t="shared" si="9"/>
        <v>2483760</v>
      </c>
      <c r="V22" s="46">
        <f t="shared" si="10"/>
        <v>4726051</v>
      </c>
      <c r="W22" s="18">
        <f t="shared" si="11"/>
        <v>7209811</v>
      </c>
    </row>
    <row r="23" spans="1:23" x14ac:dyDescent="0.2">
      <c r="A23" s="4" t="s">
        <v>306</v>
      </c>
      <c r="B23" s="1" t="s">
        <v>268</v>
      </c>
      <c r="C23" s="5" t="s">
        <v>307</v>
      </c>
      <c r="D23" s="83">
        <v>450</v>
      </c>
      <c r="E23" s="16">
        <f t="shared" si="0"/>
        <v>33491700</v>
      </c>
      <c r="F23" s="83">
        <v>303</v>
      </c>
      <c r="G23" s="18">
        <f t="shared" si="1"/>
        <v>9526320</v>
      </c>
      <c r="H23" s="83">
        <v>167</v>
      </c>
      <c r="I23" s="16">
        <f t="shared" si="2"/>
        <v>12429142</v>
      </c>
      <c r="J23" s="83">
        <v>89</v>
      </c>
      <c r="K23" s="18">
        <f t="shared" si="3"/>
        <v>2798160</v>
      </c>
      <c r="L23" s="83"/>
      <c r="M23" s="16">
        <f t="shared" si="4"/>
        <v>0</v>
      </c>
      <c r="N23" s="83"/>
      <c r="O23" s="18">
        <f t="shared" si="5"/>
        <v>0</v>
      </c>
      <c r="P23" s="83">
        <v>31</v>
      </c>
      <c r="Q23" s="16">
        <f t="shared" si="6"/>
        <v>2307206</v>
      </c>
      <c r="R23" s="83">
        <v>28</v>
      </c>
      <c r="S23" s="18">
        <f t="shared" si="7"/>
        <v>880320</v>
      </c>
      <c r="T23" s="45">
        <f t="shared" si="8"/>
        <v>48228048</v>
      </c>
      <c r="U23" s="46">
        <f t="shared" si="9"/>
        <v>13204800</v>
      </c>
      <c r="V23" s="46">
        <f t="shared" si="10"/>
        <v>24114024</v>
      </c>
      <c r="W23" s="18">
        <f t="shared" si="11"/>
        <v>37318824</v>
      </c>
    </row>
    <row r="24" spans="1:23" x14ac:dyDescent="0.2">
      <c r="A24" s="4" t="s">
        <v>308</v>
      </c>
      <c r="B24" s="1" t="s">
        <v>274</v>
      </c>
      <c r="C24" s="5" t="s">
        <v>309</v>
      </c>
      <c r="D24" s="83">
        <v>105</v>
      </c>
      <c r="E24" s="16">
        <f t="shared" si="0"/>
        <v>7814730</v>
      </c>
      <c r="F24" s="83">
        <v>82</v>
      </c>
      <c r="G24" s="18">
        <f t="shared" si="1"/>
        <v>2578080</v>
      </c>
      <c r="H24" s="83">
        <v>31</v>
      </c>
      <c r="I24" s="16">
        <f t="shared" si="2"/>
        <v>2307206</v>
      </c>
      <c r="J24" s="83">
        <v>20</v>
      </c>
      <c r="K24" s="18">
        <f t="shared" si="3"/>
        <v>628800</v>
      </c>
      <c r="L24" s="83"/>
      <c r="M24" s="16">
        <f t="shared" si="4"/>
        <v>0</v>
      </c>
      <c r="N24" s="83"/>
      <c r="O24" s="18">
        <f t="shared" si="5"/>
        <v>0</v>
      </c>
      <c r="P24" s="83"/>
      <c r="Q24" s="16">
        <f t="shared" si="6"/>
        <v>0</v>
      </c>
      <c r="R24" s="83"/>
      <c r="S24" s="18">
        <f t="shared" si="7"/>
        <v>0</v>
      </c>
      <c r="T24" s="45">
        <f t="shared" si="8"/>
        <v>10121936</v>
      </c>
      <c r="U24" s="46">
        <f t="shared" si="9"/>
        <v>3206880</v>
      </c>
      <c r="V24" s="46">
        <f t="shared" si="10"/>
        <v>5060968</v>
      </c>
      <c r="W24" s="18">
        <f t="shared" si="11"/>
        <v>8267848</v>
      </c>
    </row>
    <row r="25" spans="1:23" x14ac:dyDescent="0.2">
      <c r="A25" s="4" t="s">
        <v>310</v>
      </c>
      <c r="B25" s="1" t="s">
        <v>311</v>
      </c>
      <c r="C25" s="5" t="s">
        <v>312</v>
      </c>
      <c r="D25" s="83">
        <v>138</v>
      </c>
      <c r="E25" s="16">
        <f t="shared" si="0"/>
        <v>10270788</v>
      </c>
      <c r="F25" s="83">
        <v>86</v>
      </c>
      <c r="G25" s="18">
        <f t="shared" si="1"/>
        <v>2703840</v>
      </c>
      <c r="H25" s="83">
        <v>39</v>
      </c>
      <c r="I25" s="16">
        <f t="shared" si="2"/>
        <v>2902614</v>
      </c>
      <c r="J25" s="83">
        <v>34</v>
      </c>
      <c r="K25" s="18">
        <f t="shared" si="3"/>
        <v>1068960</v>
      </c>
      <c r="L25" s="83"/>
      <c r="M25" s="16">
        <f t="shared" si="4"/>
        <v>0</v>
      </c>
      <c r="N25" s="83"/>
      <c r="O25" s="18">
        <f t="shared" si="5"/>
        <v>0</v>
      </c>
      <c r="P25" s="83">
        <v>33</v>
      </c>
      <c r="Q25" s="16">
        <f t="shared" si="6"/>
        <v>2456058</v>
      </c>
      <c r="R25" s="83">
        <v>24</v>
      </c>
      <c r="S25" s="18">
        <f t="shared" si="7"/>
        <v>754560</v>
      </c>
      <c r="T25" s="45">
        <f t="shared" si="8"/>
        <v>15629460</v>
      </c>
      <c r="U25" s="46">
        <f t="shared" si="9"/>
        <v>4527360</v>
      </c>
      <c r="V25" s="46">
        <f t="shared" si="10"/>
        <v>7814730</v>
      </c>
      <c r="W25" s="18">
        <f t="shared" si="11"/>
        <v>12342090</v>
      </c>
    </row>
    <row r="26" spans="1:23" x14ac:dyDescent="0.2">
      <c r="A26" s="4" t="s">
        <v>266</v>
      </c>
      <c r="B26" s="1" t="s">
        <v>313</v>
      </c>
      <c r="C26" s="5" t="s">
        <v>314</v>
      </c>
      <c r="D26" s="83">
        <v>939</v>
      </c>
      <c r="E26" s="16">
        <f t="shared" si="0"/>
        <v>69886014</v>
      </c>
      <c r="F26" s="83">
        <v>514</v>
      </c>
      <c r="G26" s="18">
        <f t="shared" si="1"/>
        <v>16160160</v>
      </c>
      <c r="H26" s="83">
        <v>267</v>
      </c>
      <c r="I26" s="16">
        <f t="shared" si="2"/>
        <v>19871742</v>
      </c>
      <c r="J26" s="83">
        <v>173</v>
      </c>
      <c r="K26" s="18">
        <f t="shared" si="3"/>
        <v>5439120</v>
      </c>
      <c r="L26" s="83"/>
      <c r="M26" s="16">
        <f t="shared" si="4"/>
        <v>0</v>
      </c>
      <c r="N26" s="83"/>
      <c r="O26" s="18">
        <f t="shared" si="5"/>
        <v>0</v>
      </c>
      <c r="P26" s="83">
        <v>212</v>
      </c>
      <c r="Q26" s="16">
        <f t="shared" si="6"/>
        <v>15778312</v>
      </c>
      <c r="R26" s="83">
        <v>164</v>
      </c>
      <c r="S26" s="18">
        <f t="shared" si="7"/>
        <v>5156160</v>
      </c>
      <c r="T26" s="45">
        <f t="shared" si="8"/>
        <v>105536068</v>
      </c>
      <c r="U26" s="46">
        <f t="shared" si="9"/>
        <v>26755440</v>
      </c>
      <c r="V26" s="46">
        <f t="shared" si="10"/>
        <v>52768034</v>
      </c>
      <c r="W26" s="18">
        <f t="shared" si="11"/>
        <v>79523474</v>
      </c>
    </row>
    <row r="27" spans="1:23" x14ac:dyDescent="0.2">
      <c r="A27" s="4" t="s">
        <v>284</v>
      </c>
      <c r="B27" s="1" t="s">
        <v>315</v>
      </c>
      <c r="C27" s="5" t="s">
        <v>316</v>
      </c>
      <c r="D27" s="83">
        <v>157</v>
      </c>
      <c r="E27" s="16">
        <f t="shared" si="0"/>
        <v>11684882</v>
      </c>
      <c r="F27" s="83">
        <v>79</v>
      </c>
      <c r="G27" s="18">
        <f t="shared" si="1"/>
        <v>2483760</v>
      </c>
      <c r="H27" s="83">
        <v>139</v>
      </c>
      <c r="I27" s="16">
        <f t="shared" si="2"/>
        <v>10345214</v>
      </c>
      <c r="J27" s="83">
        <v>114</v>
      </c>
      <c r="K27" s="18">
        <f t="shared" si="3"/>
        <v>3584160</v>
      </c>
      <c r="L27" s="83"/>
      <c r="M27" s="16">
        <f t="shared" si="4"/>
        <v>0</v>
      </c>
      <c r="N27" s="83"/>
      <c r="O27" s="18">
        <f t="shared" si="5"/>
        <v>0</v>
      </c>
      <c r="P27" s="83"/>
      <c r="Q27" s="16">
        <f t="shared" si="6"/>
        <v>0</v>
      </c>
      <c r="R27" s="83"/>
      <c r="S27" s="18">
        <f t="shared" si="7"/>
        <v>0</v>
      </c>
      <c r="T27" s="45">
        <f t="shared" si="8"/>
        <v>22030096</v>
      </c>
      <c r="U27" s="46">
        <f t="shared" si="9"/>
        <v>6067920</v>
      </c>
      <c r="V27" s="46">
        <f t="shared" si="10"/>
        <v>11015048</v>
      </c>
      <c r="W27" s="18">
        <f t="shared" si="11"/>
        <v>17082968</v>
      </c>
    </row>
    <row r="28" spans="1:23" x14ac:dyDescent="0.2">
      <c r="A28" s="4" t="s">
        <v>278</v>
      </c>
      <c r="B28" s="1" t="s">
        <v>317</v>
      </c>
      <c r="C28" s="5" t="s">
        <v>318</v>
      </c>
      <c r="D28" s="83">
        <v>283</v>
      </c>
      <c r="E28" s="16">
        <f t="shared" si="0"/>
        <v>21062558</v>
      </c>
      <c r="F28" s="83">
        <v>177</v>
      </c>
      <c r="G28" s="18">
        <f t="shared" si="1"/>
        <v>5564880</v>
      </c>
      <c r="H28" s="83">
        <v>136</v>
      </c>
      <c r="I28" s="16">
        <f t="shared" si="2"/>
        <v>10121936</v>
      </c>
      <c r="J28" s="83">
        <v>96</v>
      </c>
      <c r="K28" s="18">
        <f t="shared" si="3"/>
        <v>3018240</v>
      </c>
      <c r="L28" s="83"/>
      <c r="M28" s="16">
        <f t="shared" si="4"/>
        <v>0</v>
      </c>
      <c r="N28" s="83"/>
      <c r="O28" s="18">
        <f t="shared" si="5"/>
        <v>0</v>
      </c>
      <c r="P28" s="83">
        <v>41</v>
      </c>
      <c r="Q28" s="16">
        <f t="shared" si="6"/>
        <v>3051466</v>
      </c>
      <c r="R28" s="83">
        <v>32</v>
      </c>
      <c r="S28" s="18">
        <f t="shared" si="7"/>
        <v>1006080</v>
      </c>
      <c r="T28" s="45">
        <f t="shared" si="8"/>
        <v>34235960</v>
      </c>
      <c r="U28" s="46">
        <f t="shared" si="9"/>
        <v>9589200</v>
      </c>
      <c r="V28" s="46">
        <f t="shared" si="10"/>
        <v>17117980</v>
      </c>
      <c r="W28" s="18">
        <f t="shared" si="11"/>
        <v>26707180</v>
      </c>
    </row>
    <row r="29" spans="1:23" x14ac:dyDescent="0.2">
      <c r="A29" s="4" t="s">
        <v>287</v>
      </c>
      <c r="B29" s="1" t="s">
        <v>319</v>
      </c>
      <c r="C29" s="5" t="s">
        <v>320</v>
      </c>
      <c r="D29" s="83">
        <v>410</v>
      </c>
      <c r="E29" s="16">
        <f t="shared" si="0"/>
        <v>30514660</v>
      </c>
      <c r="F29" s="83">
        <v>240</v>
      </c>
      <c r="G29" s="18">
        <f t="shared" si="1"/>
        <v>7545600</v>
      </c>
      <c r="H29" s="83">
        <v>166</v>
      </c>
      <c r="I29" s="16">
        <f t="shared" si="2"/>
        <v>12354716</v>
      </c>
      <c r="J29" s="83">
        <v>118</v>
      </c>
      <c r="K29" s="18">
        <f t="shared" si="3"/>
        <v>3709920</v>
      </c>
      <c r="L29" s="83"/>
      <c r="M29" s="16">
        <f t="shared" si="4"/>
        <v>0</v>
      </c>
      <c r="N29" s="83"/>
      <c r="O29" s="18">
        <f t="shared" si="5"/>
        <v>0</v>
      </c>
      <c r="P29" s="83">
        <v>62</v>
      </c>
      <c r="Q29" s="16">
        <f t="shared" si="6"/>
        <v>4614412</v>
      </c>
      <c r="R29" s="83">
        <v>52</v>
      </c>
      <c r="S29" s="18">
        <f t="shared" si="7"/>
        <v>1634880</v>
      </c>
      <c r="T29" s="45">
        <f t="shared" si="8"/>
        <v>47483788</v>
      </c>
      <c r="U29" s="46">
        <f t="shared" si="9"/>
        <v>12890400</v>
      </c>
      <c r="V29" s="46">
        <f t="shared" si="10"/>
        <v>23741894</v>
      </c>
      <c r="W29" s="18">
        <f t="shared" si="11"/>
        <v>36632294</v>
      </c>
    </row>
    <row r="30" spans="1:23" x14ac:dyDescent="0.2">
      <c r="A30" s="4" t="s">
        <v>275</v>
      </c>
      <c r="B30" s="1" t="s">
        <v>321</v>
      </c>
      <c r="C30" s="5" t="s">
        <v>322</v>
      </c>
      <c r="D30" s="83">
        <v>346</v>
      </c>
      <c r="E30" s="16">
        <f t="shared" si="0"/>
        <v>25751396</v>
      </c>
      <c r="F30" s="83">
        <v>201</v>
      </c>
      <c r="G30" s="18">
        <f t="shared" si="1"/>
        <v>6319440</v>
      </c>
      <c r="H30" s="83">
        <v>186</v>
      </c>
      <c r="I30" s="16">
        <f t="shared" si="2"/>
        <v>13843236</v>
      </c>
      <c r="J30" s="83">
        <v>111</v>
      </c>
      <c r="K30" s="18">
        <f t="shared" si="3"/>
        <v>3489840</v>
      </c>
      <c r="L30" s="83"/>
      <c r="M30" s="16">
        <f t="shared" si="4"/>
        <v>0</v>
      </c>
      <c r="N30" s="83"/>
      <c r="O30" s="18">
        <f t="shared" si="5"/>
        <v>0</v>
      </c>
      <c r="P30" s="83">
        <v>64</v>
      </c>
      <c r="Q30" s="16">
        <f t="shared" si="6"/>
        <v>4763264</v>
      </c>
      <c r="R30" s="83">
        <v>53</v>
      </c>
      <c r="S30" s="18">
        <f t="shared" si="7"/>
        <v>1666320</v>
      </c>
      <c r="T30" s="45">
        <f t="shared" si="8"/>
        <v>44357896</v>
      </c>
      <c r="U30" s="46">
        <f t="shared" si="9"/>
        <v>11475600</v>
      </c>
      <c r="V30" s="46">
        <f t="shared" si="10"/>
        <v>22178948</v>
      </c>
      <c r="W30" s="18">
        <f t="shared" si="11"/>
        <v>33654548</v>
      </c>
    </row>
    <row r="31" spans="1:23" x14ac:dyDescent="0.2">
      <c r="A31" s="4" t="s">
        <v>272</v>
      </c>
      <c r="B31" s="1" t="s">
        <v>323</v>
      </c>
      <c r="C31" s="5" t="s">
        <v>324</v>
      </c>
      <c r="D31" s="83">
        <v>295</v>
      </c>
      <c r="E31" s="16">
        <f t="shared" si="0"/>
        <v>21955670</v>
      </c>
      <c r="F31" s="83">
        <v>146</v>
      </c>
      <c r="G31" s="18">
        <f t="shared" si="1"/>
        <v>4590240</v>
      </c>
      <c r="H31" s="83">
        <v>146</v>
      </c>
      <c r="I31" s="16">
        <f t="shared" si="2"/>
        <v>10866196</v>
      </c>
      <c r="J31" s="83">
        <v>103</v>
      </c>
      <c r="K31" s="18">
        <f t="shared" si="3"/>
        <v>3238320</v>
      </c>
      <c r="L31" s="83"/>
      <c r="M31" s="16">
        <f t="shared" si="4"/>
        <v>0</v>
      </c>
      <c r="N31" s="83"/>
      <c r="O31" s="18">
        <f t="shared" si="5"/>
        <v>0</v>
      </c>
      <c r="P31" s="83">
        <v>25</v>
      </c>
      <c r="Q31" s="16">
        <f t="shared" si="6"/>
        <v>1860650</v>
      </c>
      <c r="R31" s="83">
        <v>18</v>
      </c>
      <c r="S31" s="18">
        <f t="shared" si="7"/>
        <v>565920</v>
      </c>
      <c r="T31" s="45">
        <f t="shared" si="8"/>
        <v>34682516</v>
      </c>
      <c r="U31" s="46">
        <f t="shared" si="9"/>
        <v>8394480</v>
      </c>
      <c r="V31" s="46">
        <f t="shared" si="10"/>
        <v>17341258</v>
      </c>
      <c r="W31" s="18">
        <f t="shared" si="11"/>
        <v>25735738</v>
      </c>
    </row>
    <row r="32" spans="1:23" x14ac:dyDescent="0.2">
      <c r="A32" s="4" t="s">
        <v>281</v>
      </c>
      <c r="B32" s="1" t="s">
        <v>325</v>
      </c>
      <c r="C32" s="5" t="s">
        <v>326</v>
      </c>
      <c r="D32" s="83">
        <v>246</v>
      </c>
      <c r="E32" s="16">
        <f t="shared" si="0"/>
        <v>18308796</v>
      </c>
      <c r="F32" s="83">
        <v>110</v>
      </c>
      <c r="G32" s="18">
        <f t="shared" si="1"/>
        <v>3458400</v>
      </c>
      <c r="H32" s="83">
        <v>96</v>
      </c>
      <c r="I32" s="16">
        <f t="shared" si="2"/>
        <v>7144896</v>
      </c>
      <c r="J32" s="83">
        <v>71</v>
      </c>
      <c r="K32" s="18">
        <f t="shared" si="3"/>
        <v>2232240</v>
      </c>
      <c r="L32" s="83"/>
      <c r="M32" s="16">
        <f t="shared" si="4"/>
        <v>0</v>
      </c>
      <c r="N32" s="83"/>
      <c r="O32" s="18">
        <f t="shared" si="5"/>
        <v>0</v>
      </c>
      <c r="P32" s="83"/>
      <c r="Q32" s="16">
        <f t="shared" si="6"/>
        <v>0</v>
      </c>
      <c r="R32" s="83"/>
      <c r="S32" s="18">
        <f t="shared" si="7"/>
        <v>0</v>
      </c>
      <c r="T32" s="45">
        <f t="shared" si="8"/>
        <v>25453692</v>
      </c>
      <c r="U32" s="46">
        <f t="shared" si="9"/>
        <v>5690640</v>
      </c>
      <c r="V32" s="46">
        <f t="shared" si="10"/>
        <v>12726846</v>
      </c>
      <c r="W32" s="18">
        <f t="shared" si="11"/>
        <v>18417486</v>
      </c>
    </row>
    <row r="33" spans="1:24" x14ac:dyDescent="0.2">
      <c r="A33" s="4" t="s">
        <v>327</v>
      </c>
      <c r="B33" s="1" t="s">
        <v>328</v>
      </c>
      <c r="C33" s="5" t="s">
        <v>329</v>
      </c>
      <c r="D33" s="83">
        <v>375</v>
      </c>
      <c r="E33" s="16">
        <f t="shared" si="0"/>
        <v>27909750</v>
      </c>
      <c r="F33" s="83">
        <v>180</v>
      </c>
      <c r="G33" s="18">
        <f t="shared" si="1"/>
        <v>5659200</v>
      </c>
      <c r="H33" s="83">
        <v>166</v>
      </c>
      <c r="I33" s="16">
        <f t="shared" si="2"/>
        <v>12354716</v>
      </c>
      <c r="J33" s="83">
        <v>90</v>
      </c>
      <c r="K33" s="18">
        <f t="shared" si="3"/>
        <v>2829600</v>
      </c>
      <c r="L33" s="83"/>
      <c r="M33" s="16">
        <f t="shared" si="4"/>
        <v>0</v>
      </c>
      <c r="N33" s="83"/>
      <c r="O33" s="18">
        <f t="shared" si="5"/>
        <v>0</v>
      </c>
      <c r="P33" s="83">
        <v>62</v>
      </c>
      <c r="Q33" s="16">
        <f t="shared" si="6"/>
        <v>4614412</v>
      </c>
      <c r="R33" s="83">
        <v>62</v>
      </c>
      <c r="S33" s="18">
        <f t="shared" si="7"/>
        <v>1949280</v>
      </c>
      <c r="T33" s="45">
        <f t="shared" si="8"/>
        <v>44878878</v>
      </c>
      <c r="U33" s="46">
        <f t="shared" si="9"/>
        <v>10438080</v>
      </c>
      <c r="V33" s="46">
        <f t="shared" si="10"/>
        <v>22439439</v>
      </c>
      <c r="W33" s="18">
        <f t="shared" si="11"/>
        <v>32877519</v>
      </c>
    </row>
    <row r="34" spans="1:24" x14ac:dyDescent="0.2">
      <c r="A34" s="4" t="s">
        <v>313</v>
      </c>
      <c r="B34" s="1" t="s">
        <v>292</v>
      </c>
      <c r="C34" s="5" t="s">
        <v>330</v>
      </c>
      <c r="D34" s="83">
        <v>530</v>
      </c>
      <c r="E34" s="16">
        <f t="shared" si="0"/>
        <v>39445780</v>
      </c>
      <c r="F34" s="83">
        <v>276</v>
      </c>
      <c r="G34" s="18">
        <f t="shared" si="1"/>
        <v>8677440</v>
      </c>
      <c r="H34" s="83">
        <v>197</v>
      </c>
      <c r="I34" s="16">
        <f t="shared" si="2"/>
        <v>14661922</v>
      </c>
      <c r="J34" s="83">
        <v>137</v>
      </c>
      <c r="K34" s="18">
        <f t="shared" si="3"/>
        <v>4307280</v>
      </c>
      <c r="L34" s="83">
        <v>8</v>
      </c>
      <c r="M34" s="16">
        <f t="shared" si="4"/>
        <v>595408</v>
      </c>
      <c r="N34" s="83">
        <v>6</v>
      </c>
      <c r="O34" s="18">
        <f t="shared" si="5"/>
        <v>188640</v>
      </c>
      <c r="P34" s="83"/>
      <c r="Q34" s="16">
        <f t="shared" si="6"/>
        <v>0</v>
      </c>
      <c r="R34" s="83"/>
      <c r="S34" s="18">
        <f t="shared" si="7"/>
        <v>0</v>
      </c>
      <c r="T34" s="45">
        <f t="shared" si="8"/>
        <v>54703110</v>
      </c>
      <c r="U34" s="46">
        <f t="shared" si="9"/>
        <v>13173360</v>
      </c>
      <c r="V34" s="46">
        <f t="shared" si="10"/>
        <v>27351555</v>
      </c>
      <c r="W34" s="18">
        <f t="shared" si="11"/>
        <v>40524915</v>
      </c>
    </row>
    <row r="35" spans="1:24" x14ac:dyDescent="0.2">
      <c r="A35" s="4" t="s">
        <v>317</v>
      </c>
      <c r="B35" s="1" t="s">
        <v>296</v>
      </c>
      <c r="C35" s="5" t="s">
        <v>331</v>
      </c>
      <c r="D35" s="83">
        <v>160</v>
      </c>
      <c r="E35" s="16">
        <f t="shared" si="0"/>
        <v>11908160</v>
      </c>
      <c r="F35" s="83">
        <v>95</v>
      </c>
      <c r="G35" s="18">
        <f t="shared" si="1"/>
        <v>2986800</v>
      </c>
      <c r="H35" s="83">
        <v>72</v>
      </c>
      <c r="I35" s="16">
        <f t="shared" si="2"/>
        <v>5358672</v>
      </c>
      <c r="J35" s="83">
        <v>55</v>
      </c>
      <c r="K35" s="18">
        <f t="shared" si="3"/>
        <v>1729200</v>
      </c>
      <c r="L35" s="83"/>
      <c r="M35" s="16">
        <f t="shared" si="4"/>
        <v>0</v>
      </c>
      <c r="N35" s="83"/>
      <c r="O35" s="18">
        <f t="shared" si="5"/>
        <v>0</v>
      </c>
      <c r="P35" s="83">
        <v>20</v>
      </c>
      <c r="Q35" s="16">
        <f t="shared" si="6"/>
        <v>1488520</v>
      </c>
      <c r="R35" s="83">
        <v>14</v>
      </c>
      <c r="S35" s="18">
        <f t="shared" si="7"/>
        <v>440160</v>
      </c>
      <c r="T35" s="45">
        <f t="shared" si="8"/>
        <v>18755352</v>
      </c>
      <c r="U35" s="46">
        <f t="shared" si="9"/>
        <v>5156160</v>
      </c>
      <c r="V35" s="46">
        <f t="shared" si="10"/>
        <v>9377676</v>
      </c>
      <c r="W35" s="18">
        <f t="shared" si="11"/>
        <v>14533836</v>
      </c>
    </row>
    <row r="36" spans="1:24" ht="13.5" thickBot="1" x14ac:dyDescent="0.25">
      <c r="A36" s="8" t="s">
        <v>319</v>
      </c>
      <c r="B36" s="9" t="s">
        <v>294</v>
      </c>
      <c r="C36" s="10" t="s">
        <v>332</v>
      </c>
      <c r="D36" s="83">
        <v>122</v>
      </c>
      <c r="E36" s="16">
        <f t="shared" si="0"/>
        <v>9079972</v>
      </c>
      <c r="F36" s="83">
        <v>79</v>
      </c>
      <c r="G36" s="18">
        <f t="shared" si="1"/>
        <v>2483760</v>
      </c>
      <c r="H36" s="83">
        <v>38</v>
      </c>
      <c r="I36" s="16">
        <f t="shared" si="2"/>
        <v>2828188</v>
      </c>
      <c r="J36" s="83">
        <v>22</v>
      </c>
      <c r="K36" s="18">
        <f t="shared" si="3"/>
        <v>691680</v>
      </c>
      <c r="L36" s="83"/>
      <c r="M36" s="16">
        <f t="shared" si="4"/>
        <v>0</v>
      </c>
      <c r="N36" s="83"/>
      <c r="O36" s="18">
        <f t="shared" si="5"/>
        <v>0</v>
      </c>
      <c r="P36" s="83"/>
      <c r="Q36" s="16">
        <f t="shared" si="6"/>
        <v>0</v>
      </c>
      <c r="R36" s="83"/>
      <c r="S36" s="18">
        <f t="shared" si="7"/>
        <v>0</v>
      </c>
      <c r="T36" s="45">
        <f t="shared" si="8"/>
        <v>11908160</v>
      </c>
      <c r="U36" s="46">
        <f t="shared" si="9"/>
        <v>3175440</v>
      </c>
      <c r="V36" s="46">
        <f t="shared" si="10"/>
        <v>5954080</v>
      </c>
      <c r="W36" s="18">
        <f t="shared" si="11"/>
        <v>9129520</v>
      </c>
    </row>
    <row r="37" spans="1:24" ht="15.75" thickBot="1" x14ac:dyDescent="0.3">
      <c r="A37" s="85" t="s">
        <v>793</v>
      </c>
      <c r="B37" s="130"/>
      <c r="C37" s="131"/>
      <c r="D37" s="41">
        <f>SUM(D7:D36)</f>
        <v>10012</v>
      </c>
      <c r="E37" s="41">
        <f t="shared" ref="E37:V37" si="12">SUM(E7:E36)</f>
        <v>745153112</v>
      </c>
      <c r="F37" s="41">
        <f t="shared" si="12"/>
        <v>6425</v>
      </c>
      <c r="G37" s="41">
        <f t="shared" si="12"/>
        <v>202002000</v>
      </c>
      <c r="H37" s="41">
        <f t="shared" si="12"/>
        <v>3785</v>
      </c>
      <c r="I37" s="41">
        <f t="shared" si="12"/>
        <v>281702410</v>
      </c>
      <c r="J37" s="41">
        <f t="shared" si="12"/>
        <v>2370</v>
      </c>
      <c r="K37" s="41">
        <f t="shared" si="12"/>
        <v>74512800</v>
      </c>
      <c r="L37" s="41">
        <f t="shared" si="12"/>
        <v>33</v>
      </c>
      <c r="M37" s="41">
        <f t="shared" si="12"/>
        <v>2456058</v>
      </c>
      <c r="N37" s="41">
        <f t="shared" si="12"/>
        <v>33</v>
      </c>
      <c r="O37" s="41">
        <f t="shared" si="12"/>
        <v>1037520</v>
      </c>
      <c r="P37" s="41">
        <f t="shared" si="12"/>
        <v>1064</v>
      </c>
      <c r="Q37" s="41">
        <f t="shared" si="12"/>
        <v>79189264</v>
      </c>
      <c r="R37" s="41">
        <f t="shared" si="12"/>
        <v>874</v>
      </c>
      <c r="S37" s="41">
        <f t="shared" si="12"/>
        <v>27478560</v>
      </c>
      <c r="T37" s="41">
        <f t="shared" si="12"/>
        <v>1108500844</v>
      </c>
      <c r="U37" s="41">
        <f t="shared" si="12"/>
        <v>305030880</v>
      </c>
      <c r="V37" s="41">
        <f t="shared" si="12"/>
        <v>554250422</v>
      </c>
      <c r="W37" s="54">
        <f>SUM(W7:W36)</f>
        <v>859281302</v>
      </c>
      <c r="X37" s="52">
        <f>(U37+V37)</f>
        <v>859281302</v>
      </c>
    </row>
  </sheetData>
  <mergeCells count="15">
    <mergeCell ref="A37:C37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90" zoomScaleNormal="90" workbookViewId="0">
      <selection activeCell="C4" sqref="C1:Y1048576"/>
    </sheetView>
  </sheetViews>
  <sheetFormatPr baseColWidth="10" defaultRowHeight="12.75" x14ac:dyDescent="0.2"/>
  <cols>
    <col min="1" max="1" width="9.140625" customWidth="1"/>
    <col min="2" max="2" width="13.42578125" customWidth="1"/>
    <col min="3" max="3" width="19" customWidth="1"/>
    <col min="4" max="4" width="14.42578125" style="43" customWidth="1"/>
    <col min="5" max="5" width="18.28515625" style="43" customWidth="1"/>
    <col min="6" max="6" width="15.140625" style="43" customWidth="1"/>
    <col min="7" max="7" width="17" style="43" customWidth="1"/>
    <col min="8" max="8" width="14.42578125" style="43" customWidth="1"/>
    <col min="9" max="9" width="16.28515625" style="43" customWidth="1"/>
    <col min="10" max="10" width="14.85546875" style="43" customWidth="1"/>
    <col min="11" max="11" width="14.7109375" style="43" customWidth="1"/>
    <col min="12" max="12" width="14.42578125" style="43" customWidth="1"/>
    <col min="13" max="13" width="15" style="43" customWidth="1"/>
    <col min="14" max="14" width="14.85546875" style="43" customWidth="1"/>
    <col min="15" max="15" width="14.7109375" style="43" customWidth="1"/>
    <col min="16" max="16" width="14.42578125" style="43" customWidth="1"/>
    <col min="17" max="17" width="15" style="43" customWidth="1"/>
    <col min="18" max="18" width="15.140625" style="43" customWidth="1"/>
    <col min="19" max="19" width="14.7109375" style="43" customWidth="1"/>
    <col min="20" max="20" width="18.140625" customWidth="1"/>
    <col min="21" max="21" width="18.42578125" customWidth="1"/>
    <col min="22" max="22" width="17.28515625" customWidth="1"/>
    <col min="23" max="23" width="18.85546875" customWidth="1"/>
    <col min="24" max="24" width="14.285156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814</v>
      </c>
      <c r="Q5" s="125"/>
      <c r="R5" s="125"/>
      <c r="S5" s="126"/>
      <c r="T5" s="134" t="s">
        <v>791</v>
      </c>
      <c r="U5" s="136" t="s">
        <v>790</v>
      </c>
      <c r="V5" s="136" t="s">
        <v>792</v>
      </c>
      <c r="W5" s="122" t="s">
        <v>820</v>
      </c>
    </row>
    <row r="6" spans="1:23" ht="33.75" customHeight="1" thickBot="1" x14ac:dyDescent="0.25">
      <c r="A6" s="119"/>
      <c r="B6" s="121"/>
      <c r="C6" s="97"/>
      <c r="D6" s="57" t="s">
        <v>812</v>
      </c>
      <c r="E6" s="24" t="s">
        <v>785</v>
      </c>
      <c r="F6" s="24" t="s">
        <v>784</v>
      </c>
      <c r="G6" s="25" t="s">
        <v>786</v>
      </c>
      <c r="H6" s="57" t="s">
        <v>812</v>
      </c>
      <c r="I6" s="24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35"/>
      <c r="U6" s="137"/>
      <c r="V6" s="137"/>
      <c r="W6" s="123"/>
    </row>
    <row r="7" spans="1:23" x14ac:dyDescent="0.2">
      <c r="A7" s="4" t="s">
        <v>388</v>
      </c>
      <c r="B7" s="1" t="s">
        <v>333</v>
      </c>
      <c r="C7" s="5" t="s">
        <v>389</v>
      </c>
      <c r="D7" s="83"/>
      <c r="E7" s="16">
        <f>D7*74426</f>
        <v>0</v>
      </c>
      <c r="F7" s="83"/>
      <c r="G7" s="18">
        <f>F7*31440</f>
        <v>0</v>
      </c>
      <c r="H7" s="83">
        <v>398</v>
      </c>
      <c r="I7" s="16">
        <f>H7*74426</f>
        <v>29621548</v>
      </c>
      <c r="J7" s="83">
        <v>297</v>
      </c>
      <c r="K7" s="18">
        <f>J7*31440</f>
        <v>9337680</v>
      </c>
      <c r="L7" s="83">
        <v>52</v>
      </c>
      <c r="M7" s="16">
        <f>L7*74426</f>
        <v>3870152</v>
      </c>
      <c r="N7" s="83">
        <v>43</v>
      </c>
      <c r="O7" s="18">
        <f>N7*31440</f>
        <v>1351920</v>
      </c>
      <c r="P7" s="83"/>
      <c r="Q7" s="16">
        <f>P7*74426</f>
        <v>0</v>
      </c>
      <c r="R7" s="83"/>
      <c r="S7" s="18">
        <f>R7*31440</f>
        <v>0</v>
      </c>
      <c r="T7" s="6">
        <f t="shared" ref="T7:T39" si="0">(E7+I7+M7+Q7)</f>
        <v>33491700</v>
      </c>
      <c r="U7" s="3">
        <f t="shared" ref="U7:U39" si="1">(G7+K7+O7+S7)</f>
        <v>10689600</v>
      </c>
      <c r="V7" s="3">
        <f t="shared" ref="V7:V39" si="2">T7/2</f>
        <v>16745850</v>
      </c>
      <c r="W7" s="37">
        <f t="shared" ref="W7:W39" si="3">(V7+U7)</f>
        <v>27435450</v>
      </c>
    </row>
    <row r="8" spans="1:23" x14ac:dyDescent="0.2">
      <c r="A8" s="4" t="s">
        <v>390</v>
      </c>
      <c r="B8" s="1" t="s">
        <v>351</v>
      </c>
      <c r="C8" s="5" t="s">
        <v>391</v>
      </c>
      <c r="D8" s="83">
        <v>210</v>
      </c>
      <c r="E8" s="16">
        <f t="shared" ref="E8:E39" si="4">D8*74426</f>
        <v>15629460</v>
      </c>
      <c r="F8" s="83">
        <v>115</v>
      </c>
      <c r="G8" s="18">
        <f t="shared" ref="G8:G39" si="5">F8*31440</f>
        <v>3615600</v>
      </c>
      <c r="H8" s="83">
        <v>96</v>
      </c>
      <c r="I8" s="16">
        <f t="shared" ref="I8:I39" si="6">H8*74426</f>
        <v>7144896</v>
      </c>
      <c r="J8" s="83">
        <v>57</v>
      </c>
      <c r="K8" s="18">
        <f t="shared" ref="K8:K39" si="7">J8*31440</f>
        <v>1792080</v>
      </c>
      <c r="L8" s="83"/>
      <c r="M8" s="16">
        <f t="shared" ref="M8:M39" si="8">L8*74426</f>
        <v>0</v>
      </c>
      <c r="N8" s="83"/>
      <c r="O8" s="18">
        <f t="shared" ref="O8:O39" si="9">N8*31440</f>
        <v>0</v>
      </c>
      <c r="P8" s="83">
        <v>35</v>
      </c>
      <c r="Q8" s="16">
        <f t="shared" ref="Q8:Q39" si="10">P8*74426</f>
        <v>2604910</v>
      </c>
      <c r="R8" s="83">
        <v>28</v>
      </c>
      <c r="S8" s="18">
        <f t="shared" ref="S8:S39" si="11">R8*31440</f>
        <v>880320</v>
      </c>
      <c r="T8" s="6">
        <f t="shared" si="0"/>
        <v>25379266</v>
      </c>
      <c r="U8" s="3">
        <f t="shared" si="1"/>
        <v>6288000</v>
      </c>
      <c r="V8" s="3">
        <f t="shared" si="2"/>
        <v>12689633</v>
      </c>
      <c r="W8" s="37">
        <f t="shared" si="3"/>
        <v>18977633</v>
      </c>
    </row>
    <row r="9" spans="1:23" x14ac:dyDescent="0.2">
      <c r="A9" s="4" t="s">
        <v>392</v>
      </c>
      <c r="B9" s="1" t="s">
        <v>345</v>
      </c>
      <c r="C9" s="5" t="s">
        <v>393</v>
      </c>
      <c r="D9" s="83"/>
      <c r="E9" s="16">
        <f t="shared" si="4"/>
        <v>0</v>
      </c>
      <c r="F9" s="83"/>
      <c r="G9" s="18">
        <f t="shared" si="5"/>
        <v>0</v>
      </c>
      <c r="H9" s="83">
        <v>132</v>
      </c>
      <c r="I9" s="16">
        <f t="shared" si="6"/>
        <v>9824232</v>
      </c>
      <c r="J9" s="83">
        <v>107</v>
      </c>
      <c r="K9" s="18">
        <f t="shared" si="7"/>
        <v>3364080</v>
      </c>
      <c r="L9" s="83">
        <v>7</v>
      </c>
      <c r="M9" s="16">
        <f t="shared" si="8"/>
        <v>520982</v>
      </c>
      <c r="N9" s="83">
        <v>7</v>
      </c>
      <c r="O9" s="18">
        <f t="shared" si="9"/>
        <v>220080</v>
      </c>
      <c r="P9" s="83"/>
      <c r="Q9" s="16">
        <f t="shared" si="10"/>
        <v>0</v>
      </c>
      <c r="R9" s="83"/>
      <c r="S9" s="18">
        <f t="shared" si="11"/>
        <v>0</v>
      </c>
      <c r="T9" s="6">
        <f t="shared" si="0"/>
        <v>10345214</v>
      </c>
      <c r="U9" s="3">
        <f t="shared" si="1"/>
        <v>3584160</v>
      </c>
      <c r="V9" s="3">
        <f t="shared" si="2"/>
        <v>5172607</v>
      </c>
      <c r="W9" s="37">
        <f t="shared" si="3"/>
        <v>8756767</v>
      </c>
    </row>
    <row r="10" spans="1:23" x14ac:dyDescent="0.2">
      <c r="A10" s="4" t="s">
        <v>394</v>
      </c>
      <c r="B10" s="1" t="s">
        <v>342</v>
      </c>
      <c r="C10" s="5" t="s">
        <v>395</v>
      </c>
      <c r="D10" s="83"/>
      <c r="E10" s="16">
        <f t="shared" si="4"/>
        <v>0</v>
      </c>
      <c r="F10" s="83"/>
      <c r="G10" s="18">
        <f t="shared" si="5"/>
        <v>0</v>
      </c>
      <c r="H10" s="83">
        <v>14</v>
      </c>
      <c r="I10" s="16">
        <f t="shared" si="6"/>
        <v>1041964</v>
      </c>
      <c r="J10" s="83">
        <v>9</v>
      </c>
      <c r="K10" s="18">
        <f t="shared" si="7"/>
        <v>282960</v>
      </c>
      <c r="L10" s="83"/>
      <c r="M10" s="16">
        <f t="shared" si="8"/>
        <v>0</v>
      </c>
      <c r="N10" s="83"/>
      <c r="O10" s="18">
        <f t="shared" si="9"/>
        <v>0</v>
      </c>
      <c r="P10" s="83"/>
      <c r="Q10" s="16">
        <f t="shared" si="10"/>
        <v>0</v>
      </c>
      <c r="R10" s="83"/>
      <c r="S10" s="18">
        <f t="shared" si="11"/>
        <v>0</v>
      </c>
      <c r="T10" s="6">
        <f t="shared" si="0"/>
        <v>1041964</v>
      </c>
      <c r="U10" s="3">
        <f t="shared" si="1"/>
        <v>282960</v>
      </c>
      <c r="V10" s="3">
        <f t="shared" si="2"/>
        <v>520982</v>
      </c>
      <c r="W10" s="37">
        <f t="shared" si="3"/>
        <v>803942</v>
      </c>
    </row>
    <row r="11" spans="1:23" x14ac:dyDescent="0.2">
      <c r="A11" s="4" t="s">
        <v>396</v>
      </c>
      <c r="B11" s="1" t="s">
        <v>360</v>
      </c>
      <c r="C11" s="5" t="s">
        <v>397</v>
      </c>
      <c r="D11" s="83">
        <v>600</v>
      </c>
      <c r="E11" s="16">
        <f t="shared" si="4"/>
        <v>44655600</v>
      </c>
      <c r="F11" s="83">
        <v>260</v>
      </c>
      <c r="G11" s="18">
        <f t="shared" si="5"/>
        <v>8174400</v>
      </c>
      <c r="H11" s="83">
        <v>400</v>
      </c>
      <c r="I11" s="16">
        <f t="shared" si="6"/>
        <v>29770400</v>
      </c>
      <c r="J11" s="83">
        <v>309</v>
      </c>
      <c r="K11" s="18">
        <f t="shared" si="7"/>
        <v>9714960</v>
      </c>
      <c r="L11" s="83"/>
      <c r="M11" s="16">
        <f t="shared" si="8"/>
        <v>0</v>
      </c>
      <c r="N11" s="83"/>
      <c r="O11" s="18">
        <f t="shared" si="9"/>
        <v>0</v>
      </c>
      <c r="P11" s="83">
        <v>42</v>
      </c>
      <c r="Q11" s="16">
        <f t="shared" si="10"/>
        <v>3125892</v>
      </c>
      <c r="R11" s="83">
        <v>33</v>
      </c>
      <c r="S11" s="18">
        <f t="shared" si="11"/>
        <v>1037520</v>
      </c>
      <c r="T11" s="6">
        <f t="shared" si="0"/>
        <v>77551892</v>
      </c>
      <c r="U11" s="3">
        <f t="shared" si="1"/>
        <v>18926880</v>
      </c>
      <c r="V11" s="3">
        <f t="shared" si="2"/>
        <v>38775946</v>
      </c>
      <c r="W11" s="37">
        <f t="shared" si="3"/>
        <v>57702826</v>
      </c>
    </row>
    <row r="12" spans="1:23" x14ac:dyDescent="0.2">
      <c r="A12" s="4" t="s">
        <v>398</v>
      </c>
      <c r="B12" s="1" t="s">
        <v>357</v>
      </c>
      <c r="C12" s="5" t="s">
        <v>399</v>
      </c>
      <c r="D12" s="83">
        <v>850</v>
      </c>
      <c r="E12" s="16">
        <f t="shared" si="4"/>
        <v>63262100</v>
      </c>
      <c r="F12" s="83">
        <v>550</v>
      </c>
      <c r="G12" s="18">
        <f t="shared" si="5"/>
        <v>17292000</v>
      </c>
      <c r="H12" s="83">
        <v>313</v>
      </c>
      <c r="I12" s="16">
        <f t="shared" si="6"/>
        <v>23295338</v>
      </c>
      <c r="J12" s="83">
        <v>212</v>
      </c>
      <c r="K12" s="18">
        <f t="shared" si="7"/>
        <v>6665280</v>
      </c>
      <c r="L12" s="83">
        <v>19</v>
      </c>
      <c r="M12" s="16">
        <f t="shared" si="8"/>
        <v>1414094</v>
      </c>
      <c r="N12" s="83">
        <v>15</v>
      </c>
      <c r="O12" s="18">
        <f t="shared" si="9"/>
        <v>471600</v>
      </c>
      <c r="P12" s="83"/>
      <c r="Q12" s="16">
        <f t="shared" si="10"/>
        <v>0</v>
      </c>
      <c r="R12" s="83"/>
      <c r="S12" s="18">
        <f t="shared" si="11"/>
        <v>0</v>
      </c>
      <c r="T12" s="6">
        <f t="shared" si="0"/>
        <v>87971532</v>
      </c>
      <c r="U12" s="3">
        <f t="shared" si="1"/>
        <v>24428880</v>
      </c>
      <c r="V12" s="3">
        <f t="shared" si="2"/>
        <v>43985766</v>
      </c>
      <c r="W12" s="37">
        <f t="shared" si="3"/>
        <v>68414646</v>
      </c>
    </row>
    <row r="13" spans="1:23" x14ac:dyDescent="0.2">
      <c r="A13" s="4" t="s">
        <v>400</v>
      </c>
      <c r="B13" s="1" t="s">
        <v>336</v>
      </c>
      <c r="C13" s="5" t="s">
        <v>401</v>
      </c>
      <c r="D13" s="83">
        <v>828</v>
      </c>
      <c r="E13" s="16">
        <f t="shared" si="4"/>
        <v>61624728</v>
      </c>
      <c r="F13" s="83">
        <v>393</v>
      </c>
      <c r="G13" s="18">
        <f t="shared" si="5"/>
        <v>12355920</v>
      </c>
      <c r="H13" s="83">
        <v>342</v>
      </c>
      <c r="I13" s="16">
        <f t="shared" si="6"/>
        <v>25453692</v>
      </c>
      <c r="J13" s="83">
        <v>215</v>
      </c>
      <c r="K13" s="18">
        <f t="shared" si="7"/>
        <v>6759600</v>
      </c>
      <c r="L13" s="83"/>
      <c r="M13" s="16">
        <f t="shared" si="8"/>
        <v>0</v>
      </c>
      <c r="N13" s="83"/>
      <c r="O13" s="18">
        <f t="shared" si="9"/>
        <v>0</v>
      </c>
      <c r="P13" s="83">
        <v>134</v>
      </c>
      <c r="Q13" s="16">
        <f t="shared" si="10"/>
        <v>9973084</v>
      </c>
      <c r="R13" s="83">
        <v>92</v>
      </c>
      <c r="S13" s="18">
        <f t="shared" si="11"/>
        <v>2892480</v>
      </c>
      <c r="T13" s="6">
        <f t="shared" si="0"/>
        <v>97051504</v>
      </c>
      <c r="U13" s="3">
        <f t="shared" si="1"/>
        <v>22008000</v>
      </c>
      <c r="V13" s="3">
        <f t="shared" si="2"/>
        <v>48525752</v>
      </c>
      <c r="W13" s="37">
        <f t="shared" si="3"/>
        <v>70533752</v>
      </c>
    </row>
    <row r="14" spans="1:23" x14ac:dyDescent="0.2">
      <c r="A14" s="4" t="s">
        <v>780</v>
      </c>
      <c r="B14" s="1" t="s">
        <v>348</v>
      </c>
      <c r="C14" s="5" t="s">
        <v>781</v>
      </c>
      <c r="D14" s="83">
        <v>373</v>
      </c>
      <c r="E14" s="16">
        <f t="shared" si="4"/>
        <v>27760898</v>
      </c>
      <c r="F14" s="83">
        <v>192</v>
      </c>
      <c r="G14" s="18">
        <f t="shared" si="5"/>
        <v>6036480</v>
      </c>
      <c r="H14" s="83">
        <v>153</v>
      </c>
      <c r="I14" s="16">
        <f t="shared" si="6"/>
        <v>11387178</v>
      </c>
      <c r="J14" s="83">
        <v>94</v>
      </c>
      <c r="K14" s="18">
        <f t="shared" si="7"/>
        <v>2955360</v>
      </c>
      <c r="L14" s="83"/>
      <c r="M14" s="16">
        <f t="shared" si="8"/>
        <v>0</v>
      </c>
      <c r="N14" s="83"/>
      <c r="O14" s="18">
        <f t="shared" si="9"/>
        <v>0</v>
      </c>
      <c r="P14" s="83">
        <v>26</v>
      </c>
      <c r="Q14" s="16">
        <f t="shared" si="10"/>
        <v>1935076</v>
      </c>
      <c r="R14" s="83">
        <v>24</v>
      </c>
      <c r="S14" s="18">
        <f t="shared" si="11"/>
        <v>754560</v>
      </c>
      <c r="T14" s="6">
        <f t="shared" si="0"/>
        <v>41083152</v>
      </c>
      <c r="U14" s="3">
        <f t="shared" si="1"/>
        <v>9746400</v>
      </c>
      <c r="V14" s="3">
        <f t="shared" si="2"/>
        <v>20541576</v>
      </c>
      <c r="W14" s="37">
        <f t="shared" si="3"/>
        <v>30287976</v>
      </c>
    </row>
    <row r="15" spans="1:23" x14ac:dyDescent="0.2">
      <c r="A15" s="4" t="s">
        <v>402</v>
      </c>
      <c r="B15" s="1" t="s">
        <v>355</v>
      </c>
      <c r="C15" s="5" t="s">
        <v>403</v>
      </c>
      <c r="D15" s="83">
        <v>123</v>
      </c>
      <c r="E15" s="16">
        <f t="shared" si="4"/>
        <v>9154398</v>
      </c>
      <c r="F15" s="83">
        <v>74</v>
      </c>
      <c r="G15" s="18">
        <f t="shared" si="5"/>
        <v>2326560</v>
      </c>
      <c r="H15" s="83">
        <v>5</v>
      </c>
      <c r="I15" s="16">
        <f t="shared" si="6"/>
        <v>372130</v>
      </c>
      <c r="J15" s="83">
        <v>2</v>
      </c>
      <c r="K15" s="18">
        <f t="shared" si="7"/>
        <v>62880</v>
      </c>
      <c r="L15" s="83">
        <v>3</v>
      </c>
      <c r="M15" s="16">
        <f t="shared" si="8"/>
        <v>223278</v>
      </c>
      <c r="N15" s="83">
        <v>3</v>
      </c>
      <c r="O15" s="18">
        <f t="shared" si="9"/>
        <v>94320</v>
      </c>
      <c r="P15" s="83">
        <v>15</v>
      </c>
      <c r="Q15" s="16">
        <f t="shared" si="10"/>
        <v>1116390</v>
      </c>
      <c r="R15" s="83">
        <v>14</v>
      </c>
      <c r="S15" s="18">
        <f t="shared" si="11"/>
        <v>440160</v>
      </c>
      <c r="T15" s="6">
        <f t="shared" si="0"/>
        <v>10866196</v>
      </c>
      <c r="U15" s="3">
        <f t="shared" si="1"/>
        <v>2923920</v>
      </c>
      <c r="V15" s="3">
        <f t="shared" si="2"/>
        <v>5433098</v>
      </c>
      <c r="W15" s="37">
        <f t="shared" si="3"/>
        <v>8357018</v>
      </c>
    </row>
    <row r="16" spans="1:23" x14ac:dyDescent="0.2">
      <c r="A16" s="4" t="s">
        <v>404</v>
      </c>
      <c r="B16" s="1" t="s">
        <v>354</v>
      </c>
      <c r="C16" s="5" t="s">
        <v>405</v>
      </c>
      <c r="D16" s="83">
        <v>349</v>
      </c>
      <c r="E16" s="16">
        <f t="shared" si="4"/>
        <v>25974674</v>
      </c>
      <c r="F16" s="83">
        <v>155</v>
      </c>
      <c r="G16" s="18">
        <f t="shared" si="5"/>
        <v>4873200</v>
      </c>
      <c r="H16" s="83">
        <v>354</v>
      </c>
      <c r="I16" s="16">
        <f t="shared" si="6"/>
        <v>26346804</v>
      </c>
      <c r="J16" s="83">
        <v>238</v>
      </c>
      <c r="K16" s="18">
        <f t="shared" si="7"/>
        <v>7482720</v>
      </c>
      <c r="L16" s="83"/>
      <c r="M16" s="16">
        <f t="shared" si="8"/>
        <v>0</v>
      </c>
      <c r="N16" s="83"/>
      <c r="O16" s="18">
        <f t="shared" si="9"/>
        <v>0</v>
      </c>
      <c r="P16" s="83">
        <v>95</v>
      </c>
      <c r="Q16" s="16">
        <f t="shared" si="10"/>
        <v>7070470</v>
      </c>
      <c r="R16" s="83">
        <v>85</v>
      </c>
      <c r="S16" s="18">
        <f t="shared" si="11"/>
        <v>2672400</v>
      </c>
      <c r="T16" s="6">
        <f t="shared" si="0"/>
        <v>59391948</v>
      </c>
      <c r="U16" s="3">
        <f t="shared" si="1"/>
        <v>15028320</v>
      </c>
      <c r="V16" s="3">
        <f t="shared" si="2"/>
        <v>29695974</v>
      </c>
      <c r="W16" s="37">
        <f t="shared" si="3"/>
        <v>44724294</v>
      </c>
    </row>
    <row r="17" spans="1:25" s="43" customFormat="1" x14ac:dyDescent="0.2">
      <c r="A17" s="4" t="s">
        <v>406</v>
      </c>
      <c r="B17" s="1" t="s">
        <v>339</v>
      </c>
      <c r="C17" s="5" t="s">
        <v>407</v>
      </c>
      <c r="D17" s="83"/>
      <c r="E17" s="16">
        <f t="shared" si="4"/>
        <v>0</v>
      </c>
      <c r="F17" s="83"/>
      <c r="G17" s="18">
        <f t="shared" si="5"/>
        <v>0</v>
      </c>
      <c r="H17" s="83">
        <v>290</v>
      </c>
      <c r="I17" s="16">
        <f t="shared" si="6"/>
        <v>21583540</v>
      </c>
      <c r="J17" s="83">
        <v>280</v>
      </c>
      <c r="K17" s="18">
        <f t="shared" si="7"/>
        <v>8803200</v>
      </c>
      <c r="L17" s="83">
        <v>5</v>
      </c>
      <c r="M17" s="16">
        <f t="shared" si="8"/>
        <v>372130</v>
      </c>
      <c r="N17" s="83">
        <v>5</v>
      </c>
      <c r="O17" s="18">
        <f t="shared" si="9"/>
        <v>157200</v>
      </c>
      <c r="P17" s="83"/>
      <c r="Q17" s="16">
        <f t="shared" si="10"/>
        <v>0</v>
      </c>
      <c r="R17" s="83"/>
      <c r="S17" s="18">
        <f t="shared" si="11"/>
        <v>0</v>
      </c>
      <c r="T17" s="45">
        <f t="shared" si="0"/>
        <v>21955670</v>
      </c>
      <c r="U17" s="46">
        <f t="shared" si="1"/>
        <v>8960400</v>
      </c>
      <c r="V17" s="46">
        <f t="shared" si="2"/>
        <v>10977835</v>
      </c>
      <c r="W17" s="37">
        <f t="shared" si="3"/>
        <v>19938235</v>
      </c>
      <c r="Y17"/>
    </row>
    <row r="18" spans="1:25" x14ac:dyDescent="0.2">
      <c r="A18" s="4" t="s">
        <v>408</v>
      </c>
      <c r="B18" s="1" t="s">
        <v>362</v>
      </c>
      <c r="C18" s="5" t="s">
        <v>409</v>
      </c>
      <c r="D18" s="83">
        <v>379</v>
      </c>
      <c r="E18" s="16">
        <f t="shared" si="4"/>
        <v>28207454</v>
      </c>
      <c r="F18" s="83">
        <v>202</v>
      </c>
      <c r="G18" s="18">
        <f t="shared" si="5"/>
        <v>6350880</v>
      </c>
      <c r="H18" s="83">
        <v>236</v>
      </c>
      <c r="I18" s="16">
        <f t="shared" si="6"/>
        <v>17564536</v>
      </c>
      <c r="J18" s="83">
        <v>147</v>
      </c>
      <c r="K18" s="18">
        <f t="shared" si="7"/>
        <v>4621680</v>
      </c>
      <c r="L18" s="83"/>
      <c r="M18" s="16">
        <f t="shared" si="8"/>
        <v>0</v>
      </c>
      <c r="N18" s="83"/>
      <c r="O18" s="18">
        <f t="shared" si="9"/>
        <v>0</v>
      </c>
      <c r="P18" s="83"/>
      <c r="Q18" s="16">
        <f t="shared" si="10"/>
        <v>0</v>
      </c>
      <c r="R18" s="83"/>
      <c r="S18" s="18">
        <f t="shared" si="11"/>
        <v>0</v>
      </c>
      <c r="T18" s="6">
        <f t="shared" si="0"/>
        <v>45771990</v>
      </c>
      <c r="U18" s="3">
        <f t="shared" si="1"/>
        <v>10972560</v>
      </c>
      <c r="V18" s="3">
        <f t="shared" si="2"/>
        <v>22885995</v>
      </c>
      <c r="W18" s="37">
        <f t="shared" si="3"/>
        <v>33858555</v>
      </c>
    </row>
    <row r="19" spans="1:25" x14ac:dyDescent="0.2">
      <c r="A19" s="4" t="s">
        <v>410</v>
      </c>
      <c r="B19" s="1" t="s">
        <v>390</v>
      </c>
      <c r="C19" s="5" t="s">
        <v>411</v>
      </c>
      <c r="D19" s="83">
        <v>405</v>
      </c>
      <c r="E19" s="16">
        <f t="shared" si="4"/>
        <v>30142530</v>
      </c>
      <c r="F19" s="83">
        <v>178</v>
      </c>
      <c r="G19" s="18">
        <f t="shared" si="5"/>
        <v>5596320</v>
      </c>
      <c r="H19" s="83">
        <v>91</v>
      </c>
      <c r="I19" s="16">
        <f t="shared" si="6"/>
        <v>6772766</v>
      </c>
      <c r="J19" s="83">
        <v>52</v>
      </c>
      <c r="K19" s="18">
        <f t="shared" si="7"/>
        <v>1634880</v>
      </c>
      <c r="L19" s="83">
        <v>2</v>
      </c>
      <c r="M19" s="16">
        <f t="shared" si="8"/>
        <v>148852</v>
      </c>
      <c r="N19" s="83">
        <v>2</v>
      </c>
      <c r="O19" s="18">
        <f t="shared" si="9"/>
        <v>62880</v>
      </c>
      <c r="P19" s="83">
        <v>122</v>
      </c>
      <c r="Q19" s="16">
        <f t="shared" si="10"/>
        <v>9079972</v>
      </c>
      <c r="R19" s="83">
        <v>95</v>
      </c>
      <c r="S19" s="18">
        <f t="shared" si="11"/>
        <v>2986800</v>
      </c>
      <c r="T19" s="6">
        <f t="shared" si="0"/>
        <v>46144120</v>
      </c>
      <c r="U19" s="3">
        <f t="shared" si="1"/>
        <v>10280880</v>
      </c>
      <c r="V19" s="3">
        <f t="shared" si="2"/>
        <v>23072060</v>
      </c>
      <c r="W19" s="37">
        <f t="shared" si="3"/>
        <v>33352940</v>
      </c>
    </row>
    <row r="20" spans="1:25" x14ac:dyDescent="0.2">
      <c r="A20" s="4" t="s">
        <v>412</v>
      </c>
      <c r="B20" s="1" t="s">
        <v>396</v>
      </c>
      <c r="C20" s="5" t="s">
        <v>413</v>
      </c>
      <c r="D20" s="83">
        <v>349</v>
      </c>
      <c r="E20" s="16">
        <f t="shared" si="4"/>
        <v>25974674</v>
      </c>
      <c r="F20" s="83">
        <v>207</v>
      </c>
      <c r="G20" s="18">
        <f t="shared" si="5"/>
        <v>6508080</v>
      </c>
      <c r="H20" s="83">
        <v>48</v>
      </c>
      <c r="I20" s="16">
        <f t="shared" si="6"/>
        <v>3572448</v>
      </c>
      <c r="J20" s="83">
        <v>32</v>
      </c>
      <c r="K20" s="18">
        <f t="shared" si="7"/>
        <v>1006080</v>
      </c>
      <c r="L20" s="83"/>
      <c r="M20" s="16">
        <f t="shared" si="8"/>
        <v>0</v>
      </c>
      <c r="N20" s="83"/>
      <c r="O20" s="18">
        <f t="shared" si="9"/>
        <v>0</v>
      </c>
      <c r="P20" s="83">
        <v>6</v>
      </c>
      <c r="Q20" s="16">
        <f t="shared" si="10"/>
        <v>446556</v>
      </c>
      <c r="R20" s="83">
        <v>0</v>
      </c>
      <c r="S20" s="18">
        <f t="shared" si="11"/>
        <v>0</v>
      </c>
      <c r="T20" s="6">
        <f t="shared" si="0"/>
        <v>29993678</v>
      </c>
      <c r="U20" s="3">
        <f t="shared" si="1"/>
        <v>7514160</v>
      </c>
      <c r="V20" s="3">
        <f t="shared" si="2"/>
        <v>14996839</v>
      </c>
      <c r="W20" s="37">
        <f t="shared" si="3"/>
        <v>22510999</v>
      </c>
    </row>
    <row r="21" spans="1:25" x14ac:dyDescent="0.2">
      <c r="A21" s="4" t="s">
        <v>414</v>
      </c>
      <c r="B21" s="1" t="s">
        <v>388</v>
      </c>
      <c r="C21" s="5" t="s">
        <v>415</v>
      </c>
      <c r="D21" s="83">
        <v>293</v>
      </c>
      <c r="E21" s="16">
        <f t="shared" si="4"/>
        <v>21806818</v>
      </c>
      <c r="F21" s="83">
        <v>210</v>
      </c>
      <c r="G21" s="18">
        <f t="shared" si="5"/>
        <v>6602400</v>
      </c>
      <c r="H21" s="83">
        <v>49</v>
      </c>
      <c r="I21" s="16">
        <f t="shared" si="6"/>
        <v>3646874</v>
      </c>
      <c r="J21" s="83">
        <v>22</v>
      </c>
      <c r="K21" s="18">
        <f t="shared" si="7"/>
        <v>691680</v>
      </c>
      <c r="L21" s="83"/>
      <c r="M21" s="16">
        <f t="shared" si="8"/>
        <v>0</v>
      </c>
      <c r="N21" s="83"/>
      <c r="O21" s="18">
        <f t="shared" si="9"/>
        <v>0</v>
      </c>
      <c r="P21" s="83">
        <v>27</v>
      </c>
      <c r="Q21" s="16">
        <f t="shared" si="10"/>
        <v>2009502</v>
      </c>
      <c r="R21" s="83">
        <v>8</v>
      </c>
      <c r="S21" s="18">
        <f t="shared" si="11"/>
        <v>251520</v>
      </c>
      <c r="T21" s="6">
        <f t="shared" si="0"/>
        <v>27463194</v>
      </c>
      <c r="U21" s="3">
        <f t="shared" si="1"/>
        <v>7545600</v>
      </c>
      <c r="V21" s="3">
        <f t="shared" si="2"/>
        <v>13731597</v>
      </c>
      <c r="W21" s="37">
        <f t="shared" si="3"/>
        <v>21277197</v>
      </c>
    </row>
    <row r="22" spans="1:25" x14ac:dyDescent="0.2">
      <c r="A22" s="4" t="s">
        <v>416</v>
      </c>
      <c r="B22" s="1" t="s">
        <v>398</v>
      </c>
      <c r="C22" s="5" t="s">
        <v>417</v>
      </c>
      <c r="D22" s="83">
        <v>223</v>
      </c>
      <c r="E22" s="16">
        <f t="shared" si="4"/>
        <v>16596998</v>
      </c>
      <c r="F22" s="83">
        <v>99</v>
      </c>
      <c r="G22" s="18">
        <f t="shared" si="5"/>
        <v>3112560</v>
      </c>
      <c r="H22" s="83">
        <v>114</v>
      </c>
      <c r="I22" s="16">
        <f t="shared" si="6"/>
        <v>8484564</v>
      </c>
      <c r="J22" s="83">
        <v>61</v>
      </c>
      <c r="K22" s="18">
        <f t="shared" si="7"/>
        <v>1917840</v>
      </c>
      <c r="L22" s="83"/>
      <c r="M22" s="16">
        <f t="shared" si="8"/>
        <v>0</v>
      </c>
      <c r="N22" s="83"/>
      <c r="O22" s="18">
        <f t="shared" si="9"/>
        <v>0</v>
      </c>
      <c r="P22" s="83">
        <v>65</v>
      </c>
      <c r="Q22" s="16">
        <f t="shared" si="10"/>
        <v>4837690</v>
      </c>
      <c r="R22" s="83">
        <v>45</v>
      </c>
      <c r="S22" s="18">
        <f t="shared" si="11"/>
        <v>1414800</v>
      </c>
      <c r="T22" s="6">
        <f t="shared" si="0"/>
        <v>29919252</v>
      </c>
      <c r="U22" s="3">
        <f t="shared" si="1"/>
        <v>6445200</v>
      </c>
      <c r="V22" s="3">
        <f t="shared" si="2"/>
        <v>14959626</v>
      </c>
      <c r="W22" s="37">
        <f t="shared" si="3"/>
        <v>21404826</v>
      </c>
    </row>
    <row r="23" spans="1:25" x14ac:dyDescent="0.2">
      <c r="A23" s="4" t="s">
        <v>418</v>
      </c>
      <c r="B23" s="1" t="s">
        <v>392</v>
      </c>
      <c r="C23" s="5" t="s">
        <v>419</v>
      </c>
      <c r="D23" s="83">
        <v>690</v>
      </c>
      <c r="E23" s="16">
        <f t="shared" si="4"/>
        <v>51353940</v>
      </c>
      <c r="F23" s="83">
        <v>153</v>
      </c>
      <c r="G23" s="18">
        <f t="shared" si="5"/>
        <v>4810320</v>
      </c>
      <c r="H23" s="83">
        <v>35</v>
      </c>
      <c r="I23" s="16">
        <f t="shared" si="6"/>
        <v>2604910</v>
      </c>
      <c r="J23" s="83">
        <v>12</v>
      </c>
      <c r="K23" s="18">
        <f t="shared" si="7"/>
        <v>377280</v>
      </c>
      <c r="L23" s="83"/>
      <c r="M23" s="16">
        <f t="shared" si="8"/>
        <v>0</v>
      </c>
      <c r="N23" s="83"/>
      <c r="O23" s="18">
        <f t="shared" si="9"/>
        <v>0</v>
      </c>
      <c r="P23" s="83">
        <v>52</v>
      </c>
      <c r="Q23" s="16">
        <f t="shared" si="10"/>
        <v>3870152</v>
      </c>
      <c r="R23" s="83">
        <v>25</v>
      </c>
      <c r="S23" s="18">
        <f t="shared" si="11"/>
        <v>786000</v>
      </c>
      <c r="T23" s="6">
        <f t="shared" si="0"/>
        <v>57829002</v>
      </c>
      <c r="U23" s="3">
        <f t="shared" si="1"/>
        <v>5973600</v>
      </c>
      <c r="V23" s="3">
        <f t="shared" si="2"/>
        <v>28914501</v>
      </c>
      <c r="W23" s="37">
        <f t="shared" si="3"/>
        <v>34888101</v>
      </c>
    </row>
    <row r="24" spans="1:25" x14ac:dyDescent="0.2">
      <c r="A24" s="4" t="s">
        <v>420</v>
      </c>
      <c r="B24" s="1" t="s">
        <v>394</v>
      </c>
      <c r="C24" s="5" t="s">
        <v>421</v>
      </c>
      <c r="D24" s="83"/>
      <c r="E24" s="16">
        <f t="shared" si="4"/>
        <v>0</v>
      </c>
      <c r="F24" s="83"/>
      <c r="G24" s="18">
        <f t="shared" si="5"/>
        <v>0</v>
      </c>
      <c r="H24" s="83">
        <v>10</v>
      </c>
      <c r="I24" s="16">
        <f t="shared" si="6"/>
        <v>744260</v>
      </c>
      <c r="J24" s="83">
        <v>5</v>
      </c>
      <c r="K24" s="18">
        <f t="shared" si="7"/>
        <v>157200</v>
      </c>
      <c r="L24" s="83"/>
      <c r="M24" s="16">
        <f t="shared" si="8"/>
        <v>0</v>
      </c>
      <c r="N24" s="83"/>
      <c r="O24" s="18">
        <f t="shared" si="9"/>
        <v>0</v>
      </c>
      <c r="P24" s="83"/>
      <c r="Q24" s="16">
        <f t="shared" si="10"/>
        <v>0</v>
      </c>
      <c r="R24" s="83"/>
      <c r="S24" s="18">
        <f t="shared" si="11"/>
        <v>0</v>
      </c>
      <c r="T24" s="6">
        <f t="shared" si="0"/>
        <v>744260</v>
      </c>
      <c r="U24" s="3">
        <f t="shared" si="1"/>
        <v>157200</v>
      </c>
      <c r="V24" s="3">
        <f t="shared" si="2"/>
        <v>372130</v>
      </c>
      <c r="W24" s="37">
        <f t="shared" si="3"/>
        <v>529330</v>
      </c>
    </row>
    <row r="25" spans="1:25" x14ac:dyDescent="0.2">
      <c r="A25" s="4" t="s">
        <v>429</v>
      </c>
      <c r="B25" s="1" t="s">
        <v>400</v>
      </c>
      <c r="C25" s="32" t="s">
        <v>782</v>
      </c>
      <c r="D25" s="83">
        <v>122</v>
      </c>
      <c r="E25" s="16">
        <f t="shared" si="4"/>
        <v>9079972</v>
      </c>
      <c r="F25" s="83">
        <v>64</v>
      </c>
      <c r="G25" s="18">
        <f t="shared" si="5"/>
        <v>2012160</v>
      </c>
      <c r="H25" s="83">
        <v>41</v>
      </c>
      <c r="I25" s="16">
        <f t="shared" si="6"/>
        <v>3051466</v>
      </c>
      <c r="J25" s="83">
        <v>28</v>
      </c>
      <c r="K25" s="18">
        <f t="shared" si="7"/>
        <v>880320</v>
      </c>
      <c r="L25" s="83"/>
      <c r="M25" s="16">
        <f t="shared" si="8"/>
        <v>0</v>
      </c>
      <c r="N25" s="83"/>
      <c r="O25" s="18">
        <f t="shared" si="9"/>
        <v>0</v>
      </c>
      <c r="P25" s="83"/>
      <c r="Q25" s="16">
        <f t="shared" si="10"/>
        <v>0</v>
      </c>
      <c r="R25" s="83"/>
      <c r="S25" s="18">
        <f t="shared" si="11"/>
        <v>0</v>
      </c>
      <c r="T25" s="6">
        <f t="shared" si="0"/>
        <v>12131438</v>
      </c>
      <c r="U25" s="3">
        <f t="shared" si="1"/>
        <v>2892480</v>
      </c>
      <c r="V25" s="3">
        <f t="shared" si="2"/>
        <v>6065719</v>
      </c>
      <c r="W25" s="37">
        <f t="shared" si="3"/>
        <v>8958199</v>
      </c>
    </row>
    <row r="26" spans="1:25" x14ac:dyDescent="0.2">
      <c r="A26" s="4" t="s">
        <v>334</v>
      </c>
      <c r="B26" s="1" t="s">
        <v>410</v>
      </c>
      <c r="C26" s="5" t="s">
        <v>422</v>
      </c>
      <c r="D26" s="83"/>
      <c r="E26" s="16">
        <f t="shared" si="4"/>
        <v>0</v>
      </c>
      <c r="F26" s="83"/>
      <c r="G26" s="18">
        <f t="shared" si="5"/>
        <v>0</v>
      </c>
      <c r="H26" s="83"/>
      <c r="I26" s="16">
        <f t="shared" si="6"/>
        <v>0</v>
      </c>
      <c r="J26" s="83"/>
      <c r="K26" s="18">
        <f t="shared" si="7"/>
        <v>0</v>
      </c>
      <c r="L26" s="83">
        <v>8</v>
      </c>
      <c r="M26" s="16">
        <f t="shared" si="8"/>
        <v>595408</v>
      </c>
      <c r="N26" s="83">
        <v>7</v>
      </c>
      <c r="O26" s="18">
        <f t="shared" si="9"/>
        <v>220080</v>
      </c>
      <c r="P26" s="83"/>
      <c r="Q26" s="16">
        <f t="shared" si="10"/>
        <v>0</v>
      </c>
      <c r="R26" s="83"/>
      <c r="S26" s="18">
        <f t="shared" si="11"/>
        <v>0</v>
      </c>
      <c r="T26" s="6">
        <f t="shared" si="0"/>
        <v>595408</v>
      </c>
      <c r="U26" s="3">
        <f t="shared" si="1"/>
        <v>220080</v>
      </c>
      <c r="V26" s="3">
        <f t="shared" si="2"/>
        <v>297704</v>
      </c>
      <c r="W26" s="37">
        <f t="shared" si="3"/>
        <v>517784</v>
      </c>
    </row>
    <row r="27" spans="1:25" x14ac:dyDescent="0.2">
      <c r="A27" s="4" t="s">
        <v>365</v>
      </c>
      <c r="B27" s="1" t="s">
        <v>423</v>
      </c>
      <c r="C27" s="5" t="s">
        <v>424</v>
      </c>
      <c r="D27" s="83">
        <v>222</v>
      </c>
      <c r="E27" s="16">
        <f t="shared" si="4"/>
        <v>16522572</v>
      </c>
      <c r="F27" s="83">
        <v>151</v>
      </c>
      <c r="G27" s="18">
        <f t="shared" si="5"/>
        <v>4747440</v>
      </c>
      <c r="H27" s="83">
        <v>54</v>
      </c>
      <c r="I27" s="16">
        <f t="shared" si="6"/>
        <v>4019004</v>
      </c>
      <c r="J27" s="83">
        <v>40</v>
      </c>
      <c r="K27" s="18">
        <f t="shared" si="7"/>
        <v>1257600</v>
      </c>
      <c r="L27" s="83">
        <v>2</v>
      </c>
      <c r="M27" s="16">
        <f t="shared" si="8"/>
        <v>148852</v>
      </c>
      <c r="N27" s="83">
        <v>2</v>
      </c>
      <c r="O27" s="18">
        <f t="shared" si="9"/>
        <v>62880</v>
      </c>
      <c r="P27" s="83">
        <v>20</v>
      </c>
      <c r="Q27" s="16">
        <f t="shared" si="10"/>
        <v>1488520</v>
      </c>
      <c r="R27" s="83">
        <v>14</v>
      </c>
      <c r="S27" s="18">
        <f t="shared" si="11"/>
        <v>440160</v>
      </c>
      <c r="T27" s="6">
        <f t="shared" si="0"/>
        <v>22178948</v>
      </c>
      <c r="U27" s="3">
        <f t="shared" si="1"/>
        <v>6508080</v>
      </c>
      <c r="V27" s="3">
        <f t="shared" si="2"/>
        <v>11089474</v>
      </c>
      <c r="W27" s="37">
        <f t="shared" si="3"/>
        <v>17597554</v>
      </c>
    </row>
    <row r="28" spans="1:25" x14ac:dyDescent="0.2">
      <c r="A28" s="4" t="s">
        <v>352</v>
      </c>
      <c r="B28" s="1" t="s">
        <v>416</v>
      </c>
      <c r="C28" s="5" t="s">
        <v>425</v>
      </c>
      <c r="D28" s="83">
        <v>322</v>
      </c>
      <c r="E28" s="16">
        <f t="shared" si="4"/>
        <v>23965172</v>
      </c>
      <c r="F28" s="83">
        <v>145</v>
      </c>
      <c r="G28" s="18">
        <f t="shared" si="5"/>
        <v>4558800</v>
      </c>
      <c r="H28" s="83">
        <v>28</v>
      </c>
      <c r="I28" s="16">
        <f t="shared" si="6"/>
        <v>2083928</v>
      </c>
      <c r="J28" s="83">
        <v>14</v>
      </c>
      <c r="K28" s="18">
        <f t="shared" si="7"/>
        <v>440160</v>
      </c>
      <c r="L28" s="83"/>
      <c r="M28" s="16">
        <f t="shared" si="8"/>
        <v>0</v>
      </c>
      <c r="N28" s="83"/>
      <c r="O28" s="18">
        <f t="shared" si="9"/>
        <v>0</v>
      </c>
      <c r="P28" s="83">
        <v>39</v>
      </c>
      <c r="Q28" s="16">
        <f t="shared" si="10"/>
        <v>2902614</v>
      </c>
      <c r="R28" s="83">
        <v>27</v>
      </c>
      <c r="S28" s="18">
        <f t="shared" si="11"/>
        <v>848880</v>
      </c>
      <c r="T28" s="6">
        <f t="shared" si="0"/>
        <v>28951714</v>
      </c>
      <c r="U28" s="3">
        <f t="shared" si="1"/>
        <v>5847840</v>
      </c>
      <c r="V28" s="3">
        <f t="shared" si="2"/>
        <v>14475857</v>
      </c>
      <c r="W28" s="37">
        <f t="shared" si="3"/>
        <v>20323697</v>
      </c>
    </row>
    <row r="29" spans="1:25" x14ac:dyDescent="0.2">
      <c r="A29" s="4" t="s">
        <v>383</v>
      </c>
      <c r="B29" s="1" t="s">
        <v>426</v>
      </c>
      <c r="C29" s="5" t="s">
        <v>427</v>
      </c>
      <c r="D29" s="83">
        <v>90</v>
      </c>
      <c r="E29" s="16">
        <f t="shared" si="4"/>
        <v>6698340</v>
      </c>
      <c r="F29" s="83">
        <v>51</v>
      </c>
      <c r="G29" s="18">
        <f t="shared" si="5"/>
        <v>1603440</v>
      </c>
      <c r="H29" s="83">
        <v>75</v>
      </c>
      <c r="I29" s="16">
        <f t="shared" si="6"/>
        <v>5581950</v>
      </c>
      <c r="J29" s="83">
        <v>55</v>
      </c>
      <c r="K29" s="18">
        <f t="shared" si="7"/>
        <v>1729200</v>
      </c>
      <c r="L29" s="83"/>
      <c r="M29" s="16">
        <f t="shared" si="8"/>
        <v>0</v>
      </c>
      <c r="N29" s="83"/>
      <c r="O29" s="18">
        <f t="shared" si="9"/>
        <v>0</v>
      </c>
      <c r="P29" s="83">
        <v>10</v>
      </c>
      <c r="Q29" s="16">
        <f t="shared" si="10"/>
        <v>744260</v>
      </c>
      <c r="R29" s="83">
        <v>9</v>
      </c>
      <c r="S29" s="18">
        <f t="shared" si="11"/>
        <v>282960</v>
      </c>
      <c r="T29" s="6">
        <f t="shared" si="0"/>
        <v>13024550</v>
      </c>
      <c r="U29" s="3">
        <f t="shared" si="1"/>
        <v>3615600</v>
      </c>
      <c r="V29" s="3">
        <f t="shared" si="2"/>
        <v>6512275</v>
      </c>
      <c r="W29" s="37">
        <f t="shared" si="3"/>
        <v>10127875</v>
      </c>
    </row>
    <row r="30" spans="1:25" s="43" customFormat="1" x14ac:dyDescent="0.2">
      <c r="A30" s="4" t="s">
        <v>340</v>
      </c>
      <c r="B30" s="1" t="s">
        <v>420</v>
      </c>
      <c r="C30" s="5" t="s">
        <v>428</v>
      </c>
      <c r="D30" s="83">
        <v>338</v>
      </c>
      <c r="E30" s="16">
        <f t="shared" si="4"/>
        <v>25155988</v>
      </c>
      <c r="F30" s="83">
        <v>150</v>
      </c>
      <c r="G30" s="18">
        <f t="shared" si="5"/>
        <v>4716000</v>
      </c>
      <c r="H30" s="83">
        <v>12</v>
      </c>
      <c r="I30" s="16">
        <f t="shared" si="6"/>
        <v>893112</v>
      </c>
      <c r="J30" s="83">
        <v>4</v>
      </c>
      <c r="K30" s="18">
        <f t="shared" si="7"/>
        <v>125760</v>
      </c>
      <c r="L30" s="83"/>
      <c r="M30" s="16">
        <f t="shared" si="8"/>
        <v>0</v>
      </c>
      <c r="N30" s="83"/>
      <c r="O30" s="18">
        <f t="shared" si="9"/>
        <v>0</v>
      </c>
      <c r="P30" s="83">
        <v>35</v>
      </c>
      <c r="Q30" s="16">
        <f t="shared" si="10"/>
        <v>2604910</v>
      </c>
      <c r="R30" s="83">
        <v>32</v>
      </c>
      <c r="S30" s="18">
        <f t="shared" si="11"/>
        <v>1006080</v>
      </c>
      <c r="T30" s="45">
        <f t="shared" si="0"/>
        <v>28654010</v>
      </c>
      <c r="U30" s="46">
        <f t="shared" si="1"/>
        <v>5847840</v>
      </c>
      <c r="V30" s="46">
        <f t="shared" si="2"/>
        <v>14327005</v>
      </c>
      <c r="W30" s="37">
        <f t="shared" si="3"/>
        <v>20174845</v>
      </c>
      <c r="Y30"/>
    </row>
    <row r="31" spans="1:25" x14ac:dyDescent="0.2">
      <c r="A31" s="4" t="s">
        <v>386</v>
      </c>
      <c r="B31" s="1" t="s">
        <v>429</v>
      </c>
      <c r="C31" s="5" t="s">
        <v>430</v>
      </c>
      <c r="D31" s="83">
        <v>148</v>
      </c>
      <c r="E31" s="16">
        <f t="shared" si="4"/>
        <v>11015048</v>
      </c>
      <c r="F31" s="83">
        <v>67</v>
      </c>
      <c r="G31" s="18">
        <f t="shared" si="5"/>
        <v>2106480</v>
      </c>
      <c r="H31" s="83">
        <v>67</v>
      </c>
      <c r="I31" s="16">
        <f t="shared" si="6"/>
        <v>4986542</v>
      </c>
      <c r="J31" s="83">
        <v>48</v>
      </c>
      <c r="K31" s="18">
        <f t="shared" si="7"/>
        <v>1509120</v>
      </c>
      <c r="L31" s="83"/>
      <c r="M31" s="16">
        <f t="shared" si="8"/>
        <v>0</v>
      </c>
      <c r="N31" s="83"/>
      <c r="O31" s="18">
        <f t="shared" si="9"/>
        <v>0</v>
      </c>
      <c r="P31" s="83"/>
      <c r="Q31" s="16">
        <f t="shared" si="10"/>
        <v>0</v>
      </c>
      <c r="R31" s="83"/>
      <c r="S31" s="18">
        <f t="shared" si="11"/>
        <v>0</v>
      </c>
      <c r="T31" s="6">
        <f t="shared" si="0"/>
        <v>16001590</v>
      </c>
      <c r="U31" s="3">
        <f t="shared" si="1"/>
        <v>3615600</v>
      </c>
      <c r="V31" s="3">
        <f t="shared" si="2"/>
        <v>8000795</v>
      </c>
      <c r="W31" s="37">
        <f t="shared" si="3"/>
        <v>11616395</v>
      </c>
    </row>
    <row r="32" spans="1:25" x14ac:dyDescent="0.2">
      <c r="A32" s="4" t="s">
        <v>378</v>
      </c>
      <c r="B32" s="1" t="s">
        <v>418</v>
      </c>
      <c r="C32" s="5" t="s">
        <v>431</v>
      </c>
      <c r="D32" s="83">
        <v>310</v>
      </c>
      <c r="E32" s="16">
        <f t="shared" si="4"/>
        <v>23072060</v>
      </c>
      <c r="F32" s="83">
        <v>170</v>
      </c>
      <c r="G32" s="18">
        <f t="shared" si="5"/>
        <v>5344800</v>
      </c>
      <c r="H32" s="83">
        <v>11</v>
      </c>
      <c r="I32" s="16">
        <f t="shared" si="6"/>
        <v>818686</v>
      </c>
      <c r="J32" s="83">
        <v>3</v>
      </c>
      <c r="K32" s="18">
        <f t="shared" si="7"/>
        <v>94320</v>
      </c>
      <c r="L32" s="83">
        <v>8</v>
      </c>
      <c r="M32" s="16">
        <f t="shared" si="8"/>
        <v>595408</v>
      </c>
      <c r="N32" s="83">
        <v>8</v>
      </c>
      <c r="O32" s="18">
        <f t="shared" si="9"/>
        <v>251520</v>
      </c>
      <c r="P32" s="83">
        <v>53</v>
      </c>
      <c r="Q32" s="16">
        <f t="shared" si="10"/>
        <v>3944578</v>
      </c>
      <c r="R32" s="83">
        <v>38</v>
      </c>
      <c r="S32" s="18">
        <f t="shared" si="11"/>
        <v>1194720</v>
      </c>
      <c r="T32" s="6">
        <f t="shared" si="0"/>
        <v>28430732</v>
      </c>
      <c r="U32" s="3">
        <f t="shared" si="1"/>
        <v>6885360</v>
      </c>
      <c r="V32" s="3">
        <f t="shared" si="2"/>
        <v>14215366</v>
      </c>
      <c r="W32" s="37">
        <f t="shared" si="3"/>
        <v>21100726</v>
      </c>
    </row>
    <row r="33" spans="1:25" x14ac:dyDescent="0.2">
      <c r="A33" s="4" t="s">
        <v>346</v>
      </c>
      <c r="B33" s="1" t="s">
        <v>432</v>
      </c>
      <c r="C33" s="5" t="s">
        <v>433</v>
      </c>
      <c r="D33" s="83">
        <v>48</v>
      </c>
      <c r="E33" s="16">
        <f t="shared" si="4"/>
        <v>3572448</v>
      </c>
      <c r="F33" s="83">
        <v>20</v>
      </c>
      <c r="G33" s="18">
        <f t="shared" si="5"/>
        <v>628800</v>
      </c>
      <c r="H33" s="83">
        <v>24</v>
      </c>
      <c r="I33" s="16">
        <f t="shared" si="6"/>
        <v>1786224</v>
      </c>
      <c r="J33" s="83">
        <v>14</v>
      </c>
      <c r="K33" s="18">
        <f t="shared" si="7"/>
        <v>440160</v>
      </c>
      <c r="L33" s="83">
        <v>1</v>
      </c>
      <c r="M33" s="16">
        <f t="shared" si="8"/>
        <v>74426</v>
      </c>
      <c r="N33" s="83">
        <v>1</v>
      </c>
      <c r="O33" s="18">
        <f t="shared" si="9"/>
        <v>31440</v>
      </c>
      <c r="P33" s="83">
        <v>3</v>
      </c>
      <c r="Q33" s="16">
        <f t="shared" si="10"/>
        <v>223278</v>
      </c>
      <c r="R33" s="83">
        <v>2</v>
      </c>
      <c r="S33" s="18">
        <f t="shared" si="11"/>
        <v>62880</v>
      </c>
      <c r="T33" s="6">
        <f t="shared" si="0"/>
        <v>5656376</v>
      </c>
      <c r="U33" s="3">
        <f t="shared" si="1"/>
        <v>1163280</v>
      </c>
      <c r="V33" s="3">
        <f t="shared" si="2"/>
        <v>2828188</v>
      </c>
      <c r="W33" s="37">
        <f t="shared" si="3"/>
        <v>3991468</v>
      </c>
    </row>
    <row r="34" spans="1:25" s="43" customFormat="1" x14ac:dyDescent="0.2">
      <c r="A34" s="4" t="s">
        <v>358</v>
      </c>
      <c r="B34" s="1" t="s">
        <v>434</v>
      </c>
      <c r="C34" s="5" t="s">
        <v>435</v>
      </c>
      <c r="D34" s="83">
        <v>290</v>
      </c>
      <c r="E34" s="16">
        <f t="shared" si="4"/>
        <v>21583540</v>
      </c>
      <c r="F34" s="83">
        <v>131</v>
      </c>
      <c r="G34" s="18">
        <f t="shared" si="5"/>
        <v>4118640</v>
      </c>
      <c r="H34" s="83">
        <v>46</v>
      </c>
      <c r="I34" s="16">
        <f t="shared" si="6"/>
        <v>3423596</v>
      </c>
      <c r="J34" s="83">
        <v>26</v>
      </c>
      <c r="K34" s="18">
        <f t="shared" si="7"/>
        <v>817440</v>
      </c>
      <c r="L34" s="83"/>
      <c r="M34" s="16">
        <f t="shared" si="8"/>
        <v>0</v>
      </c>
      <c r="N34" s="83"/>
      <c r="O34" s="18">
        <f t="shared" si="9"/>
        <v>0</v>
      </c>
      <c r="P34" s="83"/>
      <c r="Q34" s="16">
        <f t="shared" si="10"/>
        <v>0</v>
      </c>
      <c r="R34" s="83"/>
      <c r="S34" s="18">
        <f t="shared" si="11"/>
        <v>0</v>
      </c>
      <c r="T34" s="45">
        <f t="shared" si="0"/>
        <v>25007136</v>
      </c>
      <c r="U34" s="46">
        <f t="shared" si="1"/>
        <v>4936080</v>
      </c>
      <c r="V34" s="46">
        <f t="shared" si="2"/>
        <v>12503568</v>
      </c>
      <c r="W34" s="37">
        <f t="shared" si="3"/>
        <v>17439648</v>
      </c>
      <c r="Y34"/>
    </row>
    <row r="35" spans="1:25" x14ac:dyDescent="0.2">
      <c r="A35" s="4" t="s">
        <v>375</v>
      </c>
      <c r="B35" s="1" t="s">
        <v>414</v>
      </c>
      <c r="C35" s="5" t="s">
        <v>436</v>
      </c>
      <c r="D35" s="83">
        <v>321</v>
      </c>
      <c r="E35" s="16">
        <f t="shared" si="4"/>
        <v>23890746</v>
      </c>
      <c r="F35" s="83">
        <v>148</v>
      </c>
      <c r="G35" s="18">
        <f t="shared" si="5"/>
        <v>4653120</v>
      </c>
      <c r="H35" s="83"/>
      <c r="I35" s="16">
        <f t="shared" si="6"/>
        <v>0</v>
      </c>
      <c r="J35" s="83"/>
      <c r="K35" s="18">
        <f t="shared" si="7"/>
        <v>0</v>
      </c>
      <c r="L35" s="83"/>
      <c r="M35" s="16">
        <f t="shared" si="8"/>
        <v>0</v>
      </c>
      <c r="N35" s="83"/>
      <c r="O35" s="18">
        <f t="shared" si="9"/>
        <v>0</v>
      </c>
      <c r="P35" s="83">
        <v>33</v>
      </c>
      <c r="Q35" s="16">
        <f t="shared" si="10"/>
        <v>2456058</v>
      </c>
      <c r="R35" s="83">
        <v>26</v>
      </c>
      <c r="S35" s="18">
        <f t="shared" si="11"/>
        <v>817440</v>
      </c>
      <c r="T35" s="6">
        <f t="shared" si="0"/>
        <v>26346804</v>
      </c>
      <c r="U35" s="3">
        <f t="shared" si="1"/>
        <v>5470560</v>
      </c>
      <c r="V35" s="3">
        <f t="shared" si="2"/>
        <v>13173402</v>
      </c>
      <c r="W35" s="37">
        <f t="shared" si="3"/>
        <v>18643962</v>
      </c>
    </row>
    <row r="36" spans="1:25" s="43" customFormat="1" x14ac:dyDescent="0.2">
      <c r="A36" s="4" t="s">
        <v>337</v>
      </c>
      <c r="B36" s="1" t="s">
        <v>437</v>
      </c>
      <c r="C36" s="5" t="s">
        <v>438</v>
      </c>
      <c r="D36" s="83">
        <v>54</v>
      </c>
      <c r="E36" s="16">
        <f t="shared" si="4"/>
        <v>4019004</v>
      </c>
      <c r="F36" s="83">
        <v>26</v>
      </c>
      <c r="G36" s="18">
        <f t="shared" si="5"/>
        <v>817440</v>
      </c>
      <c r="H36" s="83">
        <v>24</v>
      </c>
      <c r="I36" s="16">
        <f t="shared" si="6"/>
        <v>1786224</v>
      </c>
      <c r="J36" s="83">
        <v>15</v>
      </c>
      <c r="K36" s="18">
        <f t="shared" si="7"/>
        <v>471600</v>
      </c>
      <c r="L36" s="83"/>
      <c r="M36" s="16">
        <f t="shared" si="8"/>
        <v>0</v>
      </c>
      <c r="N36" s="83"/>
      <c r="O36" s="18">
        <f t="shared" si="9"/>
        <v>0</v>
      </c>
      <c r="P36" s="83"/>
      <c r="Q36" s="16">
        <f t="shared" si="10"/>
        <v>0</v>
      </c>
      <c r="R36" s="83"/>
      <c r="S36" s="18">
        <f t="shared" si="11"/>
        <v>0</v>
      </c>
      <c r="T36" s="45">
        <f t="shared" si="0"/>
        <v>5805228</v>
      </c>
      <c r="U36" s="46">
        <f t="shared" si="1"/>
        <v>1289040</v>
      </c>
      <c r="V36" s="46">
        <f t="shared" si="2"/>
        <v>2902614</v>
      </c>
      <c r="W36" s="37">
        <f t="shared" si="3"/>
        <v>4191654</v>
      </c>
      <c r="Y36"/>
    </row>
    <row r="37" spans="1:25" x14ac:dyDescent="0.2">
      <c r="A37" s="4" t="s">
        <v>349</v>
      </c>
      <c r="B37" s="1" t="s">
        <v>439</v>
      </c>
      <c r="C37" s="5" t="s">
        <v>440</v>
      </c>
      <c r="D37" s="83">
        <v>151</v>
      </c>
      <c r="E37" s="16">
        <f t="shared" si="4"/>
        <v>11238326</v>
      </c>
      <c r="F37" s="83">
        <v>76</v>
      </c>
      <c r="G37" s="18">
        <f t="shared" si="5"/>
        <v>2389440</v>
      </c>
      <c r="H37" s="83">
        <v>50</v>
      </c>
      <c r="I37" s="16">
        <f t="shared" si="6"/>
        <v>3721300</v>
      </c>
      <c r="J37" s="83">
        <v>35</v>
      </c>
      <c r="K37" s="18">
        <f t="shared" si="7"/>
        <v>1100400</v>
      </c>
      <c r="L37" s="83"/>
      <c r="M37" s="16">
        <f t="shared" si="8"/>
        <v>0</v>
      </c>
      <c r="N37" s="83"/>
      <c r="O37" s="18">
        <f t="shared" si="9"/>
        <v>0</v>
      </c>
      <c r="P37" s="83">
        <v>32</v>
      </c>
      <c r="Q37" s="16">
        <f t="shared" si="10"/>
        <v>2381632</v>
      </c>
      <c r="R37" s="83">
        <v>29</v>
      </c>
      <c r="S37" s="18">
        <f t="shared" si="11"/>
        <v>911760</v>
      </c>
      <c r="T37" s="6">
        <f t="shared" si="0"/>
        <v>17341258</v>
      </c>
      <c r="U37" s="3">
        <f t="shared" si="1"/>
        <v>4401600</v>
      </c>
      <c r="V37" s="3">
        <f t="shared" si="2"/>
        <v>8670629</v>
      </c>
      <c r="W37" s="37">
        <f t="shared" si="3"/>
        <v>13072229</v>
      </c>
    </row>
    <row r="38" spans="1:25" x14ac:dyDescent="0.2">
      <c r="A38" s="4" t="s">
        <v>370</v>
      </c>
      <c r="B38" s="1" t="s">
        <v>412</v>
      </c>
      <c r="C38" s="5" t="s">
        <v>441</v>
      </c>
      <c r="D38" s="83">
        <v>66</v>
      </c>
      <c r="E38" s="16">
        <f t="shared" si="4"/>
        <v>4912116</v>
      </c>
      <c r="F38" s="83">
        <v>33</v>
      </c>
      <c r="G38" s="18">
        <f t="shared" si="5"/>
        <v>1037520</v>
      </c>
      <c r="H38" s="83">
        <v>28</v>
      </c>
      <c r="I38" s="16">
        <f t="shared" si="6"/>
        <v>2083928</v>
      </c>
      <c r="J38" s="83">
        <v>12</v>
      </c>
      <c r="K38" s="18">
        <f t="shared" si="7"/>
        <v>377280</v>
      </c>
      <c r="L38" s="83"/>
      <c r="M38" s="16">
        <f t="shared" si="8"/>
        <v>0</v>
      </c>
      <c r="N38" s="83"/>
      <c r="O38" s="18">
        <f t="shared" si="9"/>
        <v>0</v>
      </c>
      <c r="P38" s="83"/>
      <c r="Q38" s="16">
        <f t="shared" si="10"/>
        <v>0</v>
      </c>
      <c r="R38" s="83"/>
      <c r="S38" s="18">
        <f t="shared" si="11"/>
        <v>0</v>
      </c>
      <c r="T38" s="6">
        <f t="shared" si="0"/>
        <v>6996044</v>
      </c>
      <c r="U38" s="3">
        <f t="shared" si="1"/>
        <v>1414800</v>
      </c>
      <c r="V38" s="3">
        <f t="shared" si="2"/>
        <v>3498022</v>
      </c>
      <c r="W38" s="37">
        <f t="shared" si="3"/>
        <v>4912822</v>
      </c>
    </row>
    <row r="39" spans="1:25" ht="13.5" thickBot="1" x14ac:dyDescent="0.25">
      <c r="A39" s="8" t="s">
        <v>343</v>
      </c>
      <c r="B39" s="9" t="s">
        <v>442</v>
      </c>
      <c r="C39" s="10" t="s">
        <v>443</v>
      </c>
      <c r="D39" s="83">
        <v>74</v>
      </c>
      <c r="E39" s="16">
        <f t="shared" si="4"/>
        <v>5507524</v>
      </c>
      <c r="F39" s="83">
        <v>40</v>
      </c>
      <c r="G39" s="18">
        <f t="shared" si="5"/>
        <v>1257600</v>
      </c>
      <c r="H39" s="83">
        <v>32</v>
      </c>
      <c r="I39" s="16">
        <f t="shared" si="6"/>
        <v>2381632</v>
      </c>
      <c r="J39" s="83">
        <v>17</v>
      </c>
      <c r="K39" s="18">
        <f t="shared" si="7"/>
        <v>534480</v>
      </c>
      <c r="L39" s="83"/>
      <c r="M39" s="16">
        <f t="shared" si="8"/>
        <v>0</v>
      </c>
      <c r="N39" s="83"/>
      <c r="O39" s="18">
        <f t="shared" si="9"/>
        <v>0</v>
      </c>
      <c r="P39" s="83"/>
      <c r="Q39" s="16">
        <f t="shared" si="10"/>
        <v>0</v>
      </c>
      <c r="R39" s="83"/>
      <c r="S39" s="18">
        <f t="shared" si="11"/>
        <v>0</v>
      </c>
      <c r="T39" s="6">
        <f t="shared" si="0"/>
        <v>7889156</v>
      </c>
      <c r="U39" s="3">
        <f t="shared" si="1"/>
        <v>1792080</v>
      </c>
      <c r="V39" s="3">
        <f t="shared" si="2"/>
        <v>3944578</v>
      </c>
      <c r="W39" s="37">
        <f t="shared" si="3"/>
        <v>5736658</v>
      </c>
    </row>
    <row r="40" spans="1:25" ht="15.75" thickBot="1" x14ac:dyDescent="0.3">
      <c r="A40" s="85" t="s">
        <v>793</v>
      </c>
      <c r="B40" s="86"/>
      <c r="C40" s="133"/>
      <c r="D40" s="41">
        <f t="shared" ref="D40:W40" si="12">SUM(D7:D39)</f>
        <v>8228</v>
      </c>
      <c r="E40" s="41">
        <f t="shared" si="12"/>
        <v>612377128</v>
      </c>
      <c r="F40" s="41">
        <f t="shared" si="12"/>
        <v>4060</v>
      </c>
      <c r="G40" s="41">
        <f t="shared" si="12"/>
        <v>127646400</v>
      </c>
      <c r="H40" s="41">
        <f t="shared" si="12"/>
        <v>3572</v>
      </c>
      <c r="I40" s="41">
        <f t="shared" si="12"/>
        <v>265849672</v>
      </c>
      <c r="J40" s="41">
        <f t="shared" si="12"/>
        <v>2462</v>
      </c>
      <c r="K40" s="41">
        <f t="shared" si="12"/>
        <v>77405280</v>
      </c>
      <c r="L40" s="41">
        <f t="shared" si="12"/>
        <v>107</v>
      </c>
      <c r="M40" s="41">
        <f t="shared" si="12"/>
        <v>7963582</v>
      </c>
      <c r="N40" s="41">
        <f t="shared" si="12"/>
        <v>93</v>
      </c>
      <c r="O40" s="41">
        <f t="shared" si="12"/>
        <v>2923920</v>
      </c>
      <c r="P40" s="41">
        <f t="shared" si="12"/>
        <v>844</v>
      </c>
      <c r="Q40" s="41">
        <f t="shared" si="12"/>
        <v>62815544</v>
      </c>
      <c r="R40" s="41">
        <f t="shared" si="12"/>
        <v>626</v>
      </c>
      <c r="S40" s="41">
        <f t="shared" si="12"/>
        <v>19681440</v>
      </c>
      <c r="T40" s="34">
        <f t="shared" si="12"/>
        <v>949005926</v>
      </c>
      <c r="U40" s="34">
        <f t="shared" si="12"/>
        <v>227657040</v>
      </c>
      <c r="V40" s="34">
        <f t="shared" si="12"/>
        <v>474502963</v>
      </c>
      <c r="W40" s="38">
        <f t="shared" si="12"/>
        <v>702160003</v>
      </c>
      <c r="X40" s="42">
        <f>(U40+V40)</f>
        <v>702160003</v>
      </c>
    </row>
  </sheetData>
  <mergeCells count="15">
    <mergeCell ref="A40:C40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="90" zoomScaleNormal="90" workbookViewId="0">
      <selection activeCell="C4" sqref="C1:Z1048576"/>
    </sheetView>
  </sheetViews>
  <sheetFormatPr baseColWidth="10" defaultRowHeight="12.75" x14ac:dyDescent="0.2"/>
  <cols>
    <col min="1" max="1" width="9.85546875" customWidth="1"/>
    <col min="2" max="2" width="13.7109375" customWidth="1"/>
    <col min="3" max="3" width="16.85546875" customWidth="1"/>
    <col min="4" max="20" width="16.85546875" style="43" customWidth="1"/>
    <col min="21" max="21" width="15.85546875" customWidth="1"/>
    <col min="22" max="22" width="14.28515625" customWidth="1"/>
    <col min="23" max="23" width="17.85546875" customWidth="1"/>
    <col min="24" max="24" width="13.5703125" customWidth="1"/>
    <col min="25" max="25" width="12.7109375" bestFit="1" customWidth="1"/>
  </cols>
  <sheetData>
    <row r="1" spans="1:23" s="31" customFormat="1" ht="18" x14ac:dyDescent="0.25">
      <c r="A1" s="98" t="s">
        <v>809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3" s="31" customFormat="1" ht="18" x14ac:dyDescent="0.25">
      <c r="A2" s="98" t="s">
        <v>860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s="31" customFormat="1" ht="18" x14ac:dyDescent="0.25">
      <c r="A3" s="98" t="s">
        <v>857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3.5" thickBot="1" x14ac:dyDescent="0.25"/>
    <row r="5" spans="1:23" ht="13.5" customHeight="1" thickBot="1" x14ac:dyDescent="0.25">
      <c r="A5" s="118" t="s">
        <v>787</v>
      </c>
      <c r="B5" s="120" t="s">
        <v>788</v>
      </c>
      <c r="C5" s="96" t="s">
        <v>789</v>
      </c>
      <c r="D5" s="124" t="s">
        <v>9</v>
      </c>
      <c r="E5" s="125"/>
      <c r="F5" s="125"/>
      <c r="G5" s="126"/>
      <c r="H5" s="124" t="s">
        <v>10</v>
      </c>
      <c r="I5" s="125"/>
      <c r="J5" s="125"/>
      <c r="K5" s="126"/>
      <c r="L5" s="124" t="s">
        <v>11</v>
      </c>
      <c r="M5" s="125"/>
      <c r="N5" s="125"/>
      <c r="O5" s="126"/>
      <c r="P5" s="124" t="s">
        <v>12</v>
      </c>
      <c r="Q5" s="125"/>
      <c r="R5" s="125"/>
      <c r="S5" s="126"/>
      <c r="T5" s="114" t="s">
        <v>791</v>
      </c>
      <c r="U5" s="136" t="s">
        <v>790</v>
      </c>
      <c r="V5" s="136" t="s">
        <v>792</v>
      </c>
      <c r="W5" s="122" t="s">
        <v>820</v>
      </c>
    </row>
    <row r="6" spans="1:23" ht="51" customHeight="1" thickBot="1" x14ac:dyDescent="0.25">
      <c r="A6" s="119"/>
      <c r="B6" s="121"/>
      <c r="C6" s="97"/>
      <c r="D6" s="57" t="s">
        <v>812</v>
      </c>
      <c r="E6" s="24" t="s">
        <v>785</v>
      </c>
      <c r="F6" s="24" t="s">
        <v>784</v>
      </c>
      <c r="G6" s="25" t="s">
        <v>786</v>
      </c>
      <c r="H6" s="57" t="s">
        <v>812</v>
      </c>
      <c r="I6" s="24" t="s">
        <v>785</v>
      </c>
      <c r="J6" s="24" t="s">
        <v>784</v>
      </c>
      <c r="K6" s="25" t="s">
        <v>786</v>
      </c>
      <c r="L6" s="57" t="s">
        <v>812</v>
      </c>
      <c r="M6" s="24" t="s">
        <v>785</v>
      </c>
      <c r="N6" s="24" t="s">
        <v>784</v>
      </c>
      <c r="O6" s="25" t="s">
        <v>786</v>
      </c>
      <c r="P6" s="57" t="s">
        <v>812</v>
      </c>
      <c r="Q6" s="24" t="s">
        <v>785</v>
      </c>
      <c r="R6" s="24" t="s">
        <v>784</v>
      </c>
      <c r="S6" s="25" t="s">
        <v>786</v>
      </c>
      <c r="T6" s="115"/>
      <c r="U6" s="137"/>
      <c r="V6" s="137"/>
      <c r="W6" s="123"/>
    </row>
    <row r="7" spans="1:23" x14ac:dyDescent="0.2">
      <c r="A7" s="12" t="s">
        <v>444</v>
      </c>
      <c r="B7" s="2" t="s">
        <v>445</v>
      </c>
      <c r="C7" s="13" t="s">
        <v>446</v>
      </c>
      <c r="D7" s="83">
        <v>430</v>
      </c>
      <c r="E7" s="16">
        <f>D7*74426</f>
        <v>32003180</v>
      </c>
      <c r="F7" s="83">
        <v>254</v>
      </c>
      <c r="G7" s="18">
        <f>F7*31440</f>
        <v>7985760</v>
      </c>
      <c r="H7" s="83">
        <v>231</v>
      </c>
      <c r="I7" s="16">
        <f>H7*74426</f>
        <v>17192406</v>
      </c>
      <c r="J7" s="83">
        <v>118</v>
      </c>
      <c r="K7" s="18">
        <f>J7*31440</f>
        <v>3709920</v>
      </c>
      <c r="L7" s="83"/>
      <c r="M7" s="16">
        <f>L7*74426</f>
        <v>0</v>
      </c>
      <c r="N7" s="83"/>
      <c r="O7" s="18">
        <f>N7*31440</f>
        <v>0</v>
      </c>
      <c r="P7" s="83">
        <v>85</v>
      </c>
      <c r="Q7" s="16">
        <f>P7*74426</f>
        <v>6326210</v>
      </c>
      <c r="R7" s="83">
        <v>65</v>
      </c>
      <c r="S7" s="18">
        <f>R7*31440</f>
        <v>2043600</v>
      </c>
      <c r="T7" s="44">
        <f>(E7+I7+M7+Q7)</f>
        <v>55521796</v>
      </c>
      <c r="U7" s="15">
        <f>(G7+K7+O7+S7)</f>
        <v>13739280</v>
      </c>
      <c r="V7" s="15">
        <f>T7/2</f>
        <v>27760898</v>
      </c>
      <c r="W7" s="37">
        <f>(V7+U7)</f>
        <v>41500178</v>
      </c>
    </row>
    <row r="8" spans="1:23" x14ac:dyDescent="0.2">
      <c r="A8" s="4" t="s">
        <v>447</v>
      </c>
      <c r="B8" s="1" t="s">
        <v>448</v>
      </c>
      <c r="C8" s="5" t="s">
        <v>449</v>
      </c>
      <c r="D8" s="83">
        <v>98</v>
      </c>
      <c r="E8" s="16">
        <f t="shared" ref="E8:E38" si="0">D8*74426</f>
        <v>7293748</v>
      </c>
      <c r="F8" s="83">
        <v>70</v>
      </c>
      <c r="G8" s="18">
        <f t="shared" ref="G8:G38" si="1">F8*31440</f>
        <v>2200800</v>
      </c>
      <c r="H8" s="83">
        <v>12</v>
      </c>
      <c r="I8" s="16">
        <f t="shared" ref="I8:I38" si="2">H8*74426</f>
        <v>893112</v>
      </c>
      <c r="J8" s="83">
        <v>4</v>
      </c>
      <c r="K8" s="18">
        <f t="shared" ref="K8:K38" si="3">J8*31440</f>
        <v>125760</v>
      </c>
      <c r="L8" s="83"/>
      <c r="M8" s="16">
        <f t="shared" ref="M8:M38" si="4">L8*74426</f>
        <v>0</v>
      </c>
      <c r="N8" s="83"/>
      <c r="O8" s="18">
        <f t="shared" ref="O8:O38" si="5">N8*31440</f>
        <v>0</v>
      </c>
      <c r="P8" s="83">
        <v>46</v>
      </c>
      <c r="Q8" s="16">
        <f t="shared" ref="Q8:Q38" si="6">P8*74426</f>
        <v>3423596</v>
      </c>
      <c r="R8" s="83">
        <v>33</v>
      </c>
      <c r="S8" s="18">
        <f t="shared" ref="S8:S38" si="7">R8*31440</f>
        <v>1037520</v>
      </c>
      <c r="T8" s="45">
        <f t="shared" ref="T8:T38" si="8">(E8+I8+M8+Q8)</f>
        <v>11610456</v>
      </c>
      <c r="U8" s="3">
        <f t="shared" ref="U8:U38" si="9">(G8+K8+O8+S8)</f>
        <v>3364080</v>
      </c>
      <c r="V8" s="3">
        <f t="shared" ref="V8:V38" si="10">T8/2</f>
        <v>5805228</v>
      </c>
      <c r="W8" s="37">
        <f t="shared" ref="W8:W38" si="11">(V8+U8)</f>
        <v>9169308</v>
      </c>
    </row>
    <row r="9" spans="1:23" x14ac:dyDescent="0.2">
      <c r="A9" s="4" t="s">
        <v>450</v>
      </c>
      <c r="B9" s="1" t="s">
        <v>451</v>
      </c>
      <c r="C9" s="5" t="s">
        <v>452</v>
      </c>
      <c r="D9" s="83">
        <v>108</v>
      </c>
      <c r="E9" s="16">
        <f t="shared" si="0"/>
        <v>8038008</v>
      </c>
      <c r="F9" s="83">
        <v>76</v>
      </c>
      <c r="G9" s="18">
        <f t="shared" si="1"/>
        <v>2389440</v>
      </c>
      <c r="H9" s="83"/>
      <c r="I9" s="16">
        <f t="shared" si="2"/>
        <v>0</v>
      </c>
      <c r="J9" s="83"/>
      <c r="K9" s="18">
        <f t="shared" si="3"/>
        <v>0</v>
      </c>
      <c r="L9" s="83"/>
      <c r="M9" s="16">
        <f t="shared" si="4"/>
        <v>0</v>
      </c>
      <c r="N9" s="83"/>
      <c r="O9" s="18">
        <f t="shared" si="5"/>
        <v>0</v>
      </c>
      <c r="P9" s="83">
        <v>34</v>
      </c>
      <c r="Q9" s="16">
        <f t="shared" si="6"/>
        <v>2530484</v>
      </c>
      <c r="R9" s="83">
        <v>27</v>
      </c>
      <c r="S9" s="18">
        <f t="shared" si="7"/>
        <v>848880</v>
      </c>
      <c r="T9" s="45">
        <f t="shared" si="8"/>
        <v>10568492</v>
      </c>
      <c r="U9" s="3">
        <f t="shared" si="9"/>
        <v>3238320</v>
      </c>
      <c r="V9" s="3">
        <f t="shared" si="10"/>
        <v>5284246</v>
      </c>
      <c r="W9" s="37">
        <f t="shared" si="11"/>
        <v>8522566</v>
      </c>
    </row>
    <row r="10" spans="1:23" x14ac:dyDescent="0.2">
      <c r="A10" s="4" t="s">
        <v>453</v>
      </c>
      <c r="B10" s="1" t="s">
        <v>454</v>
      </c>
      <c r="C10" s="5" t="s">
        <v>455</v>
      </c>
      <c r="D10" s="83">
        <v>92</v>
      </c>
      <c r="E10" s="16">
        <f t="shared" si="0"/>
        <v>6847192</v>
      </c>
      <c r="F10" s="83">
        <v>51</v>
      </c>
      <c r="G10" s="18">
        <f t="shared" si="1"/>
        <v>1603440</v>
      </c>
      <c r="H10" s="83">
        <v>27</v>
      </c>
      <c r="I10" s="16">
        <f t="shared" si="2"/>
        <v>2009502</v>
      </c>
      <c r="J10" s="83">
        <v>10</v>
      </c>
      <c r="K10" s="18">
        <f t="shared" si="3"/>
        <v>314400</v>
      </c>
      <c r="L10" s="83"/>
      <c r="M10" s="16">
        <f t="shared" si="4"/>
        <v>0</v>
      </c>
      <c r="N10" s="83"/>
      <c r="O10" s="18">
        <f t="shared" si="5"/>
        <v>0</v>
      </c>
      <c r="P10" s="83">
        <v>24</v>
      </c>
      <c r="Q10" s="16">
        <f t="shared" si="6"/>
        <v>1786224</v>
      </c>
      <c r="R10" s="83">
        <v>17</v>
      </c>
      <c r="S10" s="18">
        <f t="shared" si="7"/>
        <v>534480</v>
      </c>
      <c r="T10" s="45">
        <f t="shared" si="8"/>
        <v>10642918</v>
      </c>
      <c r="U10" s="3">
        <f t="shared" si="9"/>
        <v>2452320</v>
      </c>
      <c r="V10" s="3">
        <f t="shared" si="10"/>
        <v>5321459</v>
      </c>
      <c r="W10" s="37">
        <f t="shared" si="11"/>
        <v>7773779</v>
      </c>
    </row>
    <row r="11" spans="1:23" x14ac:dyDescent="0.2">
      <c r="A11" s="4" t="s">
        <v>456</v>
      </c>
      <c r="B11" s="1" t="s">
        <v>457</v>
      </c>
      <c r="C11" s="5" t="s">
        <v>458</v>
      </c>
      <c r="D11" s="83">
        <v>251</v>
      </c>
      <c r="E11" s="16">
        <f t="shared" si="0"/>
        <v>18680926</v>
      </c>
      <c r="F11" s="83">
        <v>130</v>
      </c>
      <c r="G11" s="18">
        <f t="shared" si="1"/>
        <v>4087200</v>
      </c>
      <c r="H11" s="83">
        <v>43</v>
      </c>
      <c r="I11" s="16">
        <f t="shared" si="2"/>
        <v>3200318</v>
      </c>
      <c r="J11" s="83">
        <v>17</v>
      </c>
      <c r="K11" s="18">
        <f t="shared" si="3"/>
        <v>534480</v>
      </c>
      <c r="L11" s="83"/>
      <c r="M11" s="16">
        <f t="shared" si="4"/>
        <v>0</v>
      </c>
      <c r="N11" s="83"/>
      <c r="O11" s="18">
        <f t="shared" si="5"/>
        <v>0</v>
      </c>
      <c r="P11" s="83">
        <v>47</v>
      </c>
      <c r="Q11" s="16">
        <f t="shared" si="6"/>
        <v>3498022</v>
      </c>
      <c r="R11" s="83">
        <v>47</v>
      </c>
      <c r="S11" s="18">
        <f t="shared" si="7"/>
        <v>1477680</v>
      </c>
      <c r="T11" s="45">
        <f t="shared" si="8"/>
        <v>25379266</v>
      </c>
      <c r="U11" s="3">
        <f t="shared" si="9"/>
        <v>6099360</v>
      </c>
      <c r="V11" s="3">
        <f t="shared" si="10"/>
        <v>12689633</v>
      </c>
      <c r="W11" s="37">
        <f t="shared" si="11"/>
        <v>18788993</v>
      </c>
    </row>
    <row r="12" spans="1:23" x14ac:dyDescent="0.2">
      <c r="A12" s="4" t="s">
        <v>459</v>
      </c>
      <c r="B12" s="1" t="s">
        <v>460</v>
      </c>
      <c r="C12" s="5" t="s">
        <v>461</v>
      </c>
      <c r="D12" s="83">
        <v>72</v>
      </c>
      <c r="E12" s="16">
        <f t="shared" si="0"/>
        <v>5358672</v>
      </c>
      <c r="F12" s="83">
        <v>33</v>
      </c>
      <c r="G12" s="18">
        <f t="shared" si="1"/>
        <v>1037520</v>
      </c>
      <c r="H12" s="83">
        <v>37</v>
      </c>
      <c r="I12" s="16">
        <f t="shared" si="2"/>
        <v>2753762</v>
      </c>
      <c r="J12" s="83">
        <v>14</v>
      </c>
      <c r="K12" s="18">
        <f t="shared" si="3"/>
        <v>440160</v>
      </c>
      <c r="L12" s="83"/>
      <c r="M12" s="16">
        <f t="shared" si="4"/>
        <v>0</v>
      </c>
      <c r="N12" s="83"/>
      <c r="O12" s="18">
        <f t="shared" si="5"/>
        <v>0</v>
      </c>
      <c r="P12" s="83">
        <v>29</v>
      </c>
      <c r="Q12" s="16">
        <f t="shared" si="6"/>
        <v>2158354</v>
      </c>
      <c r="R12" s="83">
        <v>24</v>
      </c>
      <c r="S12" s="18">
        <f t="shared" si="7"/>
        <v>754560</v>
      </c>
      <c r="T12" s="45">
        <f t="shared" si="8"/>
        <v>10270788</v>
      </c>
      <c r="U12" s="3">
        <f t="shared" si="9"/>
        <v>2232240</v>
      </c>
      <c r="V12" s="3">
        <f t="shared" si="10"/>
        <v>5135394</v>
      </c>
      <c r="W12" s="37">
        <f t="shared" si="11"/>
        <v>7367634</v>
      </c>
    </row>
    <row r="13" spans="1:23" x14ac:dyDescent="0.2">
      <c r="A13" s="4" t="s">
        <v>462</v>
      </c>
      <c r="B13" s="1" t="s">
        <v>463</v>
      </c>
      <c r="C13" s="5" t="s">
        <v>464</v>
      </c>
      <c r="D13" s="83">
        <v>180</v>
      </c>
      <c r="E13" s="16">
        <f t="shared" si="0"/>
        <v>13396680</v>
      </c>
      <c r="F13" s="83">
        <v>105</v>
      </c>
      <c r="G13" s="18">
        <f t="shared" si="1"/>
        <v>3301200</v>
      </c>
      <c r="H13" s="83">
        <v>22</v>
      </c>
      <c r="I13" s="16">
        <f t="shared" si="2"/>
        <v>1637372</v>
      </c>
      <c r="J13" s="83">
        <v>7</v>
      </c>
      <c r="K13" s="18">
        <f t="shared" si="3"/>
        <v>220080</v>
      </c>
      <c r="L13" s="83">
        <v>18</v>
      </c>
      <c r="M13" s="16">
        <f t="shared" si="4"/>
        <v>1339668</v>
      </c>
      <c r="N13" s="83">
        <v>18</v>
      </c>
      <c r="O13" s="18">
        <f t="shared" si="5"/>
        <v>565920</v>
      </c>
      <c r="P13" s="83">
        <v>45</v>
      </c>
      <c r="Q13" s="16">
        <f t="shared" si="6"/>
        <v>3349170</v>
      </c>
      <c r="R13" s="83">
        <v>42</v>
      </c>
      <c r="S13" s="18">
        <f t="shared" si="7"/>
        <v>1320480</v>
      </c>
      <c r="T13" s="45">
        <f t="shared" si="8"/>
        <v>19722890</v>
      </c>
      <c r="U13" s="3">
        <f t="shared" si="9"/>
        <v>5407680</v>
      </c>
      <c r="V13" s="3">
        <f t="shared" si="10"/>
        <v>9861445</v>
      </c>
      <c r="W13" s="37">
        <f t="shared" si="11"/>
        <v>15269125</v>
      </c>
    </row>
    <row r="14" spans="1:23" x14ac:dyDescent="0.2">
      <c r="A14" s="4" t="s">
        <v>465</v>
      </c>
      <c r="B14" s="1" t="s">
        <v>466</v>
      </c>
      <c r="C14" s="5" t="s">
        <v>467</v>
      </c>
      <c r="D14" s="83">
        <v>98</v>
      </c>
      <c r="E14" s="16">
        <f t="shared" si="0"/>
        <v>7293748</v>
      </c>
      <c r="F14" s="83">
        <v>62</v>
      </c>
      <c r="G14" s="18">
        <f t="shared" si="1"/>
        <v>1949280</v>
      </c>
      <c r="H14" s="83">
        <v>42</v>
      </c>
      <c r="I14" s="16">
        <f t="shared" si="2"/>
        <v>3125892</v>
      </c>
      <c r="J14" s="83">
        <v>18</v>
      </c>
      <c r="K14" s="18">
        <f t="shared" si="3"/>
        <v>565920</v>
      </c>
      <c r="L14" s="83"/>
      <c r="M14" s="16">
        <f t="shared" si="4"/>
        <v>0</v>
      </c>
      <c r="N14" s="83"/>
      <c r="O14" s="18">
        <f t="shared" si="5"/>
        <v>0</v>
      </c>
      <c r="P14" s="83">
        <v>10</v>
      </c>
      <c r="Q14" s="16">
        <f t="shared" si="6"/>
        <v>744260</v>
      </c>
      <c r="R14" s="83">
        <v>8</v>
      </c>
      <c r="S14" s="18">
        <f t="shared" si="7"/>
        <v>251520</v>
      </c>
      <c r="T14" s="45">
        <f t="shared" si="8"/>
        <v>11163900</v>
      </c>
      <c r="U14" s="3">
        <f t="shared" si="9"/>
        <v>2766720</v>
      </c>
      <c r="V14" s="3">
        <f t="shared" si="10"/>
        <v>5581950</v>
      </c>
      <c r="W14" s="37">
        <f t="shared" si="11"/>
        <v>8348670</v>
      </c>
    </row>
    <row r="15" spans="1:23" x14ac:dyDescent="0.2">
      <c r="A15" s="4" t="s">
        <v>468</v>
      </c>
      <c r="B15" s="1" t="s">
        <v>469</v>
      </c>
      <c r="C15" s="5" t="s">
        <v>470</v>
      </c>
      <c r="D15" s="83">
        <v>356</v>
      </c>
      <c r="E15" s="16">
        <f t="shared" si="0"/>
        <v>26495656</v>
      </c>
      <c r="F15" s="83">
        <v>191</v>
      </c>
      <c r="G15" s="18">
        <f t="shared" si="1"/>
        <v>6005040</v>
      </c>
      <c r="H15" s="83">
        <v>137</v>
      </c>
      <c r="I15" s="16">
        <f t="shared" si="2"/>
        <v>10196362</v>
      </c>
      <c r="J15" s="83">
        <v>59</v>
      </c>
      <c r="K15" s="18">
        <f t="shared" si="3"/>
        <v>1854960</v>
      </c>
      <c r="L15" s="83">
        <v>1</v>
      </c>
      <c r="M15" s="16">
        <f t="shared" si="4"/>
        <v>74426</v>
      </c>
      <c r="N15" s="83">
        <v>1</v>
      </c>
      <c r="O15" s="18">
        <f t="shared" si="5"/>
        <v>31440</v>
      </c>
      <c r="P15" s="83">
        <v>66</v>
      </c>
      <c r="Q15" s="16">
        <f t="shared" si="6"/>
        <v>4912116</v>
      </c>
      <c r="R15" s="83">
        <v>53</v>
      </c>
      <c r="S15" s="18">
        <f t="shared" si="7"/>
        <v>1666320</v>
      </c>
      <c r="T15" s="45">
        <f t="shared" si="8"/>
        <v>41678560</v>
      </c>
      <c r="U15" s="3">
        <f t="shared" si="9"/>
        <v>9557760</v>
      </c>
      <c r="V15" s="3">
        <f t="shared" si="10"/>
        <v>20839280</v>
      </c>
      <c r="W15" s="37">
        <f t="shared" si="11"/>
        <v>30397040</v>
      </c>
    </row>
    <row r="16" spans="1:23" x14ac:dyDescent="0.2">
      <c r="A16" s="4" t="s">
        <v>471</v>
      </c>
      <c r="B16" s="1" t="s">
        <v>472</v>
      </c>
      <c r="C16" s="5" t="s">
        <v>473</v>
      </c>
      <c r="D16" s="83">
        <v>173</v>
      </c>
      <c r="E16" s="16">
        <f t="shared" si="0"/>
        <v>12875698</v>
      </c>
      <c r="F16" s="83">
        <v>80</v>
      </c>
      <c r="G16" s="18">
        <f t="shared" si="1"/>
        <v>2515200</v>
      </c>
      <c r="H16" s="83">
        <v>13</v>
      </c>
      <c r="I16" s="16">
        <f t="shared" si="2"/>
        <v>967538</v>
      </c>
      <c r="J16" s="83">
        <v>10</v>
      </c>
      <c r="K16" s="18">
        <f t="shared" si="3"/>
        <v>314400</v>
      </c>
      <c r="L16" s="83"/>
      <c r="M16" s="16">
        <f t="shared" si="4"/>
        <v>0</v>
      </c>
      <c r="N16" s="83"/>
      <c r="O16" s="18">
        <f t="shared" si="5"/>
        <v>0</v>
      </c>
      <c r="P16" s="83">
        <v>26</v>
      </c>
      <c r="Q16" s="16">
        <f t="shared" si="6"/>
        <v>1935076</v>
      </c>
      <c r="R16" s="83">
        <v>21</v>
      </c>
      <c r="S16" s="18">
        <f t="shared" si="7"/>
        <v>660240</v>
      </c>
      <c r="T16" s="45">
        <f t="shared" si="8"/>
        <v>15778312</v>
      </c>
      <c r="U16" s="3">
        <f t="shared" si="9"/>
        <v>3489840</v>
      </c>
      <c r="V16" s="3">
        <f t="shared" si="10"/>
        <v>7889156</v>
      </c>
      <c r="W16" s="37">
        <f t="shared" si="11"/>
        <v>11378996</v>
      </c>
    </row>
    <row r="17" spans="1:25" x14ac:dyDescent="0.2">
      <c r="A17" s="4" t="s">
        <v>474</v>
      </c>
      <c r="B17" s="1" t="s">
        <v>475</v>
      </c>
      <c r="C17" s="5" t="s">
        <v>476</v>
      </c>
      <c r="D17" s="83">
        <v>104</v>
      </c>
      <c r="E17" s="16">
        <f t="shared" si="0"/>
        <v>7740304</v>
      </c>
      <c r="F17" s="83">
        <v>62</v>
      </c>
      <c r="G17" s="18">
        <f t="shared" si="1"/>
        <v>1949280</v>
      </c>
      <c r="H17" s="83">
        <v>17</v>
      </c>
      <c r="I17" s="16">
        <f t="shared" si="2"/>
        <v>1265242</v>
      </c>
      <c r="J17" s="83">
        <v>6</v>
      </c>
      <c r="K17" s="18">
        <f t="shared" si="3"/>
        <v>188640</v>
      </c>
      <c r="L17" s="83"/>
      <c r="M17" s="16">
        <f t="shared" si="4"/>
        <v>0</v>
      </c>
      <c r="N17" s="83"/>
      <c r="O17" s="18">
        <f t="shared" si="5"/>
        <v>0</v>
      </c>
      <c r="P17" s="83"/>
      <c r="Q17" s="16">
        <f t="shared" si="6"/>
        <v>0</v>
      </c>
      <c r="R17" s="83"/>
      <c r="S17" s="18">
        <f t="shared" si="7"/>
        <v>0</v>
      </c>
      <c r="T17" s="45">
        <f t="shared" si="8"/>
        <v>9005546</v>
      </c>
      <c r="U17" s="3">
        <f t="shared" si="9"/>
        <v>2137920</v>
      </c>
      <c r="V17" s="3">
        <f t="shared" si="10"/>
        <v>4502773</v>
      </c>
      <c r="W17" s="37">
        <f t="shared" si="11"/>
        <v>6640693</v>
      </c>
    </row>
    <row r="18" spans="1:25" x14ac:dyDescent="0.2">
      <c r="A18" s="4" t="s">
        <v>445</v>
      </c>
      <c r="B18" s="1" t="s">
        <v>444</v>
      </c>
      <c r="C18" s="5" t="s">
        <v>477</v>
      </c>
      <c r="D18" s="83">
        <v>799</v>
      </c>
      <c r="E18" s="16">
        <f t="shared" si="0"/>
        <v>59466374</v>
      </c>
      <c r="F18" s="83">
        <v>455</v>
      </c>
      <c r="G18" s="18">
        <f t="shared" si="1"/>
        <v>14305200</v>
      </c>
      <c r="H18" s="83">
        <v>452</v>
      </c>
      <c r="I18" s="16">
        <f t="shared" si="2"/>
        <v>33640552</v>
      </c>
      <c r="J18" s="83">
        <v>304</v>
      </c>
      <c r="K18" s="18">
        <f t="shared" si="3"/>
        <v>9557760</v>
      </c>
      <c r="L18" s="83">
        <v>7</v>
      </c>
      <c r="M18" s="16">
        <f t="shared" si="4"/>
        <v>520982</v>
      </c>
      <c r="N18" s="83">
        <v>7</v>
      </c>
      <c r="O18" s="18">
        <f t="shared" si="5"/>
        <v>220080</v>
      </c>
      <c r="P18" s="83">
        <v>239</v>
      </c>
      <c r="Q18" s="16">
        <f t="shared" si="6"/>
        <v>17787814</v>
      </c>
      <c r="R18" s="83">
        <v>239</v>
      </c>
      <c r="S18" s="18">
        <f t="shared" si="7"/>
        <v>7514160</v>
      </c>
      <c r="T18" s="45">
        <f t="shared" si="8"/>
        <v>111415722</v>
      </c>
      <c r="U18" s="3">
        <f t="shared" si="9"/>
        <v>31597200</v>
      </c>
      <c r="V18" s="3">
        <f t="shared" si="10"/>
        <v>55707861</v>
      </c>
      <c r="W18" s="37">
        <f t="shared" si="11"/>
        <v>87305061</v>
      </c>
    </row>
    <row r="19" spans="1:25" x14ac:dyDescent="0.2">
      <c r="A19" s="4" t="s">
        <v>457</v>
      </c>
      <c r="B19" s="1" t="s">
        <v>478</v>
      </c>
      <c r="C19" s="5" t="s">
        <v>479</v>
      </c>
      <c r="D19" s="83">
        <v>209</v>
      </c>
      <c r="E19" s="16">
        <f t="shared" si="0"/>
        <v>15555034</v>
      </c>
      <c r="F19" s="83">
        <v>97</v>
      </c>
      <c r="G19" s="18">
        <f t="shared" si="1"/>
        <v>3049680</v>
      </c>
      <c r="H19" s="83">
        <v>59</v>
      </c>
      <c r="I19" s="16">
        <f t="shared" si="2"/>
        <v>4391134</v>
      </c>
      <c r="J19" s="83">
        <v>19</v>
      </c>
      <c r="K19" s="18">
        <f t="shared" si="3"/>
        <v>597360</v>
      </c>
      <c r="L19" s="83"/>
      <c r="M19" s="16">
        <f t="shared" si="4"/>
        <v>0</v>
      </c>
      <c r="N19" s="83"/>
      <c r="O19" s="18">
        <f t="shared" si="5"/>
        <v>0</v>
      </c>
      <c r="P19" s="83">
        <v>52</v>
      </c>
      <c r="Q19" s="16">
        <f t="shared" si="6"/>
        <v>3870152</v>
      </c>
      <c r="R19" s="83">
        <v>52</v>
      </c>
      <c r="S19" s="18">
        <f t="shared" si="7"/>
        <v>1634880</v>
      </c>
      <c r="T19" s="45">
        <f t="shared" si="8"/>
        <v>23816320</v>
      </c>
      <c r="U19" s="3">
        <f t="shared" si="9"/>
        <v>5281920</v>
      </c>
      <c r="V19" s="3">
        <f t="shared" si="10"/>
        <v>11908160</v>
      </c>
      <c r="W19" s="37">
        <f t="shared" si="11"/>
        <v>17190080</v>
      </c>
    </row>
    <row r="20" spans="1:25" x14ac:dyDescent="0.2">
      <c r="A20" s="4" t="s">
        <v>472</v>
      </c>
      <c r="B20" s="1" t="s">
        <v>456</v>
      </c>
      <c r="C20" s="5" t="s">
        <v>480</v>
      </c>
      <c r="D20" s="83">
        <v>181</v>
      </c>
      <c r="E20" s="16">
        <f t="shared" si="0"/>
        <v>13471106</v>
      </c>
      <c r="F20" s="83">
        <v>104</v>
      </c>
      <c r="G20" s="18">
        <f t="shared" si="1"/>
        <v>3269760</v>
      </c>
      <c r="H20" s="83">
        <v>91</v>
      </c>
      <c r="I20" s="16">
        <f t="shared" si="2"/>
        <v>6772766</v>
      </c>
      <c r="J20" s="83">
        <v>33</v>
      </c>
      <c r="K20" s="18">
        <f t="shared" si="3"/>
        <v>1037520</v>
      </c>
      <c r="L20" s="83"/>
      <c r="M20" s="16">
        <f t="shared" si="4"/>
        <v>0</v>
      </c>
      <c r="N20" s="83"/>
      <c r="O20" s="18">
        <f t="shared" si="5"/>
        <v>0</v>
      </c>
      <c r="P20" s="83">
        <v>32</v>
      </c>
      <c r="Q20" s="16">
        <f t="shared" si="6"/>
        <v>2381632</v>
      </c>
      <c r="R20" s="83">
        <v>27</v>
      </c>
      <c r="S20" s="18">
        <f t="shared" si="7"/>
        <v>848880</v>
      </c>
      <c r="T20" s="45">
        <f t="shared" si="8"/>
        <v>22625504</v>
      </c>
      <c r="U20" s="3">
        <f t="shared" si="9"/>
        <v>5156160</v>
      </c>
      <c r="V20" s="3">
        <f t="shared" si="10"/>
        <v>11312752</v>
      </c>
      <c r="W20" s="37">
        <f t="shared" si="11"/>
        <v>16468912</v>
      </c>
    </row>
    <row r="21" spans="1:25" x14ac:dyDescent="0.2">
      <c r="A21" s="4" t="s">
        <v>460</v>
      </c>
      <c r="B21" s="1" t="s">
        <v>450</v>
      </c>
      <c r="C21" s="5" t="s">
        <v>481</v>
      </c>
      <c r="D21" s="83">
        <v>151</v>
      </c>
      <c r="E21" s="16">
        <f t="shared" si="0"/>
        <v>11238326</v>
      </c>
      <c r="F21" s="83">
        <v>82</v>
      </c>
      <c r="G21" s="18">
        <f t="shared" si="1"/>
        <v>2578080</v>
      </c>
      <c r="H21" s="83">
        <v>36</v>
      </c>
      <c r="I21" s="16">
        <f t="shared" si="2"/>
        <v>2679336</v>
      </c>
      <c r="J21" s="83">
        <v>23</v>
      </c>
      <c r="K21" s="18">
        <f t="shared" si="3"/>
        <v>723120</v>
      </c>
      <c r="L21" s="83"/>
      <c r="M21" s="16">
        <f t="shared" si="4"/>
        <v>0</v>
      </c>
      <c r="N21" s="83"/>
      <c r="O21" s="18">
        <f t="shared" si="5"/>
        <v>0</v>
      </c>
      <c r="P21" s="83">
        <v>41</v>
      </c>
      <c r="Q21" s="16">
        <f t="shared" si="6"/>
        <v>3051466</v>
      </c>
      <c r="R21" s="83">
        <v>35</v>
      </c>
      <c r="S21" s="18">
        <f t="shared" si="7"/>
        <v>1100400</v>
      </c>
      <c r="T21" s="45">
        <f t="shared" si="8"/>
        <v>16969128</v>
      </c>
      <c r="U21" s="3">
        <f t="shared" si="9"/>
        <v>4401600</v>
      </c>
      <c r="V21" s="3">
        <f t="shared" si="10"/>
        <v>8484564</v>
      </c>
      <c r="W21" s="37">
        <f t="shared" si="11"/>
        <v>12886164</v>
      </c>
    </row>
    <row r="22" spans="1:25" x14ac:dyDescent="0.2">
      <c r="A22" s="4" t="s">
        <v>475</v>
      </c>
      <c r="B22" s="1" t="s">
        <v>465</v>
      </c>
      <c r="C22" s="5" t="s">
        <v>482</v>
      </c>
      <c r="D22" s="83">
        <v>419</v>
      </c>
      <c r="E22" s="16">
        <f t="shared" si="0"/>
        <v>31184494</v>
      </c>
      <c r="F22" s="83">
        <v>224</v>
      </c>
      <c r="G22" s="18">
        <f t="shared" si="1"/>
        <v>7042560</v>
      </c>
      <c r="H22" s="83">
        <v>167</v>
      </c>
      <c r="I22" s="16">
        <f t="shared" si="2"/>
        <v>12429142</v>
      </c>
      <c r="J22" s="83">
        <v>109</v>
      </c>
      <c r="K22" s="18">
        <f t="shared" si="3"/>
        <v>3426960</v>
      </c>
      <c r="L22" s="83"/>
      <c r="M22" s="16">
        <f t="shared" si="4"/>
        <v>0</v>
      </c>
      <c r="N22" s="83"/>
      <c r="O22" s="18">
        <f t="shared" si="5"/>
        <v>0</v>
      </c>
      <c r="P22" s="83">
        <v>55</v>
      </c>
      <c r="Q22" s="16">
        <f t="shared" si="6"/>
        <v>4093430</v>
      </c>
      <c r="R22" s="83">
        <v>50</v>
      </c>
      <c r="S22" s="18">
        <f t="shared" si="7"/>
        <v>1572000</v>
      </c>
      <c r="T22" s="45">
        <f t="shared" si="8"/>
        <v>47707066</v>
      </c>
      <c r="U22" s="3">
        <f t="shared" si="9"/>
        <v>12041520</v>
      </c>
      <c r="V22" s="3">
        <f t="shared" si="10"/>
        <v>23853533</v>
      </c>
      <c r="W22" s="37">
        <f t="shared" si="11"/>
        <v>35895053</v>
      </c>
    </row>
    <row r="23" spans="1:25" x14ac:dyDescent="0.2">
      <c r="A23" s="4" t="s">
        <v>451</v>
      </c>
      <c r="B23" s="1" t="s">
        <v>483</v>
      </c>
      <c r="C23" s="5" t="s">
        <v>484</v>
      </c>
      <c r="D23" s="83">
        <v>79</v>
      </c>
      <c r="E23" s="16">
        <f t="shared" si="0"/>
        <v>5879654</v>
      </c>
      <c r="F23" s="83">
        <v>31</v>
      </c>
      <c r="G23" s="18">
        <f t="shared" si="1"/>
        <v>974640</v>
      </c>
      <c r="H23" s="83">
        <v>27</v>
      </c>
      <c r="I23" s="16">
        <f t="shared" si="2"/>
        <v>2009502</v>
      </c>
      <c r="J23" s="83">
        <v>21</v>
      </c>
      <c r="K23" s="18">
        <f t="shared" si="3"/>
        <v>660240</v>
      </c>
      <c r="L23" s="83"/>
      <c r="M23" s="16">
        <f t="shared" si="4"/>
        <v>0</v>
      </c>
      <c r="N23" s="83"/>
      <c r="O23" s="18">
        <f t="shared" si="5"/>
        <v>0</v>
      </c>
      <c r="P23" s="83">
        <v>16</v>
      </c>
      <c r="Q23" s="16">
        <f t="shared" si="6"/>
        <v>1190816</v>
      </c>
      <c r="R23" s="83">
        <v>12</v>
      </c>
      <c r="S23" s="18">
        <f t="shared" si="7"/>
        <v>377280</v>
      </c>
      <c r="T23" s="45">
        <f t="shared" si="8"/>
        <v>9079972</v>
      </c>
      <c r="U23" s="3">
        <f t="shared" si="9"/>
        <v>2012160</v>
      </c>
      <c r="V23" s="3">
        <f t="shared" si="10"/>
        <v>4539986</v>
      </c>
      <c r="W23" s="37">
        <f t="shared" si="11"/>
        <v>6552146</v>
      </c>
    </row>
    <row r="24" spans="1:25" x14ac:dyDescent="0.2">
      <c r="A24" s="4" t="s">
        <v>466</v>
      </c>
      <c r="B24" s="1" t="s">
        <v>459</v>
      </c>
      <c r="C24" s="5" t="s">
        <v>485</v>
      </c>
      <c r="D24" s="83">
        <v>186</v>
      </c>
      <c r="E24" s="16">
        <f t="shared" si="0"/>
        <v>13843236</v>
      </c>
      <c r="F24" s="83">
        <v>108</v>
      </c>
      <c r="G24" s="18">
        <f t="shared" si="1"/>
        <v>3395520</v>
      </c>
      <c r="H24" s="83">
        <v>29</v>
      </c>
      <c r="I24" s="16">
        <f t="shared" si="2"/>
        <v>2158354</v>
      </c>
      <c r="J24" s="83">
        <v>14</v>
      </c>
      <c r="K24" s="18">
        <f t="shared" si="3"/>
        <v>440160</v>
      </c>
      <c r="L24" s="83"/>
      <c r="M24" s="16">
        <f t="shared" si="4"/>
        <v>0</v>
      </c>
      <c r="N24" s="83"/>
      <c r="O24" s="18">
        <f t="shared" si="5"/>
        <v>0</v>
      </c>
      <c r="P24" s="83">
        <v>27</v>
      </c>
      <c r="Q24" s="16">
        <f t="shared" si="6"/>
        <v>2009502</v>
      </c>
      <c r="R24" s="83">
        <v>22</v>
      </c>
      <c r="S24" s="18">
        <f t="shared" si="7"/>
        <v>691680</v>
      </c>
      <c r="T24" s="45">
        <f t="shared" si="8"/>
        <v>18011092</v>
      </c>
      <c r="U24" s="3">
        <f t="shared" si="9"/>
        <v>4527360</v>
      </c>
      <c r="V24" s="3">
        <f t="shared" si="10"/>
        <v>9005546</v>
      </c>
      <c r="W24" s="37">
        <f t="shared" si="11"/>
        <v>13532906</v>
      </c>
    </row>
    <row r="25" spans="1:25" x14ac:dyDescent="0.2">
      <c r="A25" s="4" t="s">
        <v>448</v>
      </c>
      <c r="B25" s="1" t="s">
        <v>474</v>
      </c>
      <c r="C25" s="5" t="s">
        <v>486</v>
      </c>
      <c r="D25" s="83"/>
      <c r="E25" s="16">
        <f t="shared" si="0"/>
        <v>0</v>
      </c>
      <c r="F25" s="83"/>
      <c r="G25" s="18">
        <f t="shared" si="1"/>
        <v>0</v>
      </c>
      <c r="H25" s="83">
        <v>121</v>
      </c>
      <c r="I25" s="16">
        <f t="shared" si="2"/>
        <v>9005546</v>
      </c>
      <c r="J25" s="83">
        <v>35</v>
      </c>
      <c r="K25" s="18">
        <f t="shared" si="3"/>
        <v>1100400</v>
      </c>
      <c r="L25" s="83">
        <v>1</v>
      </c>
      <c r="M25" s="16">
        <f t="shared" si="4"/>
        <v>74426</v>
      </c>
      <c r="N25" s="83">
        <v>1</v>
      </c>
      <c r="O25" s="18">
        <f t="shared" si="5"/>
        <v>31440</v>
      </c>
      <c r="P25" s="83"/>
      <c r="Q25" s="16">
        <f t="shared" si="6"/>
        <v>0</v>
      </c>
      <c r="R25" s="83"/>
      <c r="S25" s="18">
        <f t="shared" si="7"/>
        <v>0</v>
      </c>
      <c r="T25" s="45">
        <f t="shared" si="8"/>
        <v>9079972</v>
      </c>
      <c r="U25" s="3">
        <f t="shared" si="9"/>
        <v>1131840</v>
      </c>
      <c r="V25" s="3">
        <f t="shared" si="10"/>
        <v>4539986</v>
      </c>
      <c r="W25" s="37">
        <f t="shared" si="11"/>
        <v>5671826</v>
      </c>
    </row>
    <row r="26" spans="1:25" x14ac:dyDescent="0.2">
      <c r="A26" s="4" t="s">
        <v>454</v>
      </c>
      <c r="B26" s="1" t="s">
        <v>447</v>
      </c>
      <c r="C26" s="5" t="s">
        <v>487</v>
      </c>
      <c r="D26" s="83"/>
      <c r="E26" s="16">
        <f t="shared" si="0"/>
        <v>0</v>
      </c>
      <c r="F26" s="83"/>
      <c r="G26" s="18">
        <f t="shared" si="1"/>
        <v>0</v>
      </c>
      <c r="H26" s="83">
        <v>87</v>
      </c>
      <c r="I26" s="16">
        <f t="shared" si="2"/>
        <v>6475062</v>
      </c>
      <c r="J26" s="83">
        <v>56</v>
      </c>
      <c r="K26" s="18">
        <f t="shared" si="3"/>
        <v>1760640</v>
      </c>
      <c r="L26" s="83"/>
      <c r="M26" s="16">
        <f t="shared" si="4"/>
        <v>0</v>
      </c>
      <c r="N26" s="83"/>
      <c r="O26" s="18">
        <f t="shared" si="5"/>
        <v>0</v>
      </c>
      <c r="P26" s="83"/>
      <c r="Q26" s="16">
        <f t="shared" si="6"/>
        <v>0</v>
      </c>
      <c r="R26" s="83"/>
      <c r="S26" s="18">
        <f t="shared" si="7"/>
        <v>0</v>
      </c>
      <c r="T26" s="45">
        <f t="shared" si="8"/>
        <v>6475062</v>
      </c>
      <c r="U26" s="3">
        <f t="shared" si="9"/>
        <v>1760640</v>
      </c>
      <c r="V26" s="3">
        <f t="shared" si="10"/>
        <v>3237531</v>
      </c>
      <c r="W26" s="37">
        <f t="shared" si="11"/>
        <v>4998171</v>
      </c>
    </row>
    <row r="27" spans="1:25" x14ac:dyDescent="0.2">
      <c r="A27" s="4" t="s">
        <v>463</v>
      </c>
      <c r="B27" s="1" t="s">
        <v>488</v>
      </c>
      <c r="C27" s="5" t="s">
        <v>489</v>
      </c>
      <c r="D27" s="83"/>
      <c r="E27" s="16">
        <f t="shared" si="0"/>
        <v>0</v>
      </c>
      <c r="F27" s="83"/>
      <c r="G27" s="18">
        <f t="shared" si="1"/>
        <v>0</v>
      </c>
      <c r="H27" s="83">
        <v>45</v>
      </c>
      <c r="I27" s="16">
        <f t="shared" si="2"/>
        <v>3349170</v>
      </c>
      <c r="J27" s="83">
        <v>35</v>
      </c>
      <c r="K27" s="18">
        <f t="shared" si="3"/>
        <v>1100400</v>
      </c>
      <c r="L27" s="83"/>
      <c r="M27" s="16">
        <f t="shared" si="4"/>
        <v>0</v>
      </c>
      <c r="N27" s="83"/>
      <c r="O27" s="18">
        <f t="shared" si="5"/>
        <v>0</v>
      </c>
      <c r="P27" s="83"/>
      <c r="Q27" s="16">
        <f t="shared" si="6"/>
        <v>0</v>
      </c>
      <c r="R27" s="83"/>
      <c r="S27" s="18">
        <f t="shared" si="7"/>
        <v>0</v>
      </c>
      <c r="T27" s="45">
        <f t="shared" si="8"/>
        <v>3349170</v>
      </c>
      <c r="U27" s="3">
        <f t="shared" si="9"/>
        <v>1100400</v>
      </c>
      <c r="V27" s="3">
        <f t="shared" si="10"/>
        <v>1674585</v>
      </c>
      <c r="W27" s="37">
        <f t="shared" si="11"/>
        <v>2774985</v>
      </c>
    </row>
    <row r="28" spans="1:25" x14ac:dyDescent="0.2">
      <c r="A28" s="4" t="s">
        <v>469</v>
      </c>
      <c r="B28" s="1" t="s">
        <v>490</v>
      </c>
      <c r="C28" s="5" t="s">
        <v>491</v>
      </c>
      <c r="D28" s="83">
        <v>171</v>
      </c>
      <c r="E28" s="16">
        <f t="shared" si="0"/>
        <v>12726846</v>
      </c>
      <c r="F28" s="83">
        <v>89</v>
      </c>
      <c r="G28" s="18">
        <f t="shared" si="1"/>
        <v>2798160</v>
      </c>
      <c r="H28" s="83">
        <v>89</v>
      </c>
      <c r="I28" s="16">
        <f t="shared" si="2"/>
        <v>6623914</v>
      </c>
      <c r="J28" s="83">
        <v>49</v>
      </c>
      <c r="K28" s="18">
        <f t="shared" si="3"/>
        <v>1540560</v>
      </c>
      <c r="L28" s="83"/>
      <c r="M28" s="16">
        <f t="shared" si="4"/>
        <v>0</v>
      </c>
      <c r="N28" s="83"/>
      <c r="O28" s="18">
        <f t="shared" si="5"/>
        <v>0</v>
      </c>
      <c r="P28" s="83"/>
      <c r="Q28" s="16">
        <f t="shared" si="6"/>
        <v>0</v>
      </c>
      <c r="R28" s="83"/>
      <c r="S28" s="18">
        <f t="shared" si="7"/>
        <v>0</v>
      </c>
      <c r="T28" s="45">
        <f t="shared" si="8"/>
        <v>19350760</v>
      </c>
      <c r="U28" s="3">
        <f t="shared" si="9"/>
        <v>4338720</v>
      </c>
      <c r="V28" s="3">
        <f t="shared" si="10"/>
        <v>9675380</v>
      </c>
      <c r="W28" s="37">
        <f t="shared" si="11"/>
        <v>14014100</v>
      </c>
    </row>
    <row r="29" spans="1:25" s="43" customFormat="1" x14ac:dyDescent="0.2">
      <c r="A29" s="4" t="s">
        <v>492</v>
      </c>
      <c r="B29" s="1" t="s">
        <v>462</v>
      </c>
      <c r="C29" s="5" t="s">
        <v>493</v>
      </c>
      <c r="D29" s="83">
        <v>169</v>
      </c>
      <c r="E29" s="16">
        <f t="shared" si="0"/>
        <v>12577994</v>
      </c>
      <c r="F29" s="83">
        <v>119</v>
      </c>
      <c r="G29" s="18">
        <f t="shared" si="1"/>
        <v>3741360</v>
      </c>
      <c r="H29" s="83">
        <v>23</v>
      </c>
      <c r="I29" s="16">
        <f t="shared" si="2"/>
        <v>1711798</v>
      </c>
      <c r="J29" s="83">
        <v>9</v>
      </c>
      <c r="K29" s="18">
        <f t="shared" si="3"/>
        <v>282960</v>
      </c>
      <c r="L29" s="83"/>
      <c r="M29" s="16">
        <f t="shared" si="4"/>
        <v>0</v>
      </c>
      <c r="N29" s="83"/>
      <c r="O29" s="18">
        <f t="shared" si="5"/>
        <v>0</v>
      </c>
      <c r="P29" s="83"/>
      <c r="Q29" s="16">
        <f t="shared" si="6"/>
        <v>0</v>
      </c>
      <c r="R29" s="83"/>
      <c r="S29" s="18">
        <f t="shared" si="7"/>
        <v>0</v>
      </c>
      <c r="T29" s="45">
        <f t="shared" si="8"/>
        <v>14289792</v>
      </c>
      <c r="U29" s="46">
        <f t="shared" si="9"/>
        <v>4024320</v>
      </c>
      <c r="V29" s="46">
        <f t="shared" si="10"/>
        <v>7144896</v>
      </c>
      <c r="W29" s="37">
        <f t="shared" si="11"/>
        <v>11169216</v>
      </c>
      <c r="Y29"/>
    </row>
    <row r="30" spans="1:25" x14ac:dyDescent="0.2">
      <c r="A30" s="4" t="s">
        <v>494</v>
      </c>
      <c r="B30" s="1" t="s">
        <v>495</v>
      </c>
      <c r="C30" s="5" t="s">
        <v>496</v>
      </c>
      <c r="D30" s="83"/>
      <c r="E30" s="16">
        <f t="shared" si="0"/>
        <v>0</v>
      </c>
      <c r="F30" s="83"/>
      <c r="G30" s="18">
        <f t="shared" si="1"/>
        <v>0</v>
      </c>
      <c r="H30" s="83">
        <v>25</v>
      </c>
      <c r="I30" s="16">
        <f t="shared" si="2"/>
        <v>1860650</v>
      </c>
      <c r="J30" s="83">
        <v>14</v>
      </c>
      <c r="K30" s="18">
        <f t="shared" si="3"/>
        <v>440160</v>
      </c>
      <c r="L30" s="83"/>
      <c r="M30" s="16">
        <f t="shared" si="4"/>
        <v>0</v>
      </c>
      <c r="N30" s="83"/>
      <c r="O30" s="18">
        <f t="shared" si="5"/>
        <v>0</v>
      </c>
      <c r="P30" s="83"/>
      <c r="Q30" s="16">
        <f t="shared" si="6"/>
        <v>0</v>
      </c>
      <c r="R30" s="83"/>
      <c r="S30" s="18">
        <f t="shared" si="7"/>
        <v>0</v>
      </c>
      <c r="T30" s="45">
        <f t="shared" si="8"/>
        <v>1860650</v>
      </c>
      <c r="U30" s="3">
        <f t="shared" si="9"/>
        <v>440160</v>
      </c>
      <c r="V30" s="3">
        <f t="shared" si="10"/>
        <v>930325</v>
      </c>
      <c r="W30" s="37">
        <f t="shared" si="11"/>
        <v>1370485</v>
      </c>
    </row>
    <row r="31" spans="1:25" x14ac:dyDescent="0.2">
      <c r="A31" s="4" t="s">
        <v>497</v>
      </c>
      <c r="B31" s="1" t="s">
        <v>468</v>
      </c>
      <c r="C31" s="5" t="s">
        <v>498</v>
      </c>
      <c r="D31" s="83">
        <v>178</v>
      </c>
      <c r="E31" s="16">
        <f t="shared" si="0"/>
        <v>13247828</v>
      </c>
      <c r="F31" s="83">
        <v>91</v>
      </c>
      <c r="G31" s="18">
        <f t="shared" si="1"/>
        <v>2861040</v>
      </c>
      <c r="H31" s="83">
        <v>25</v>
      </c>
      <c r="I31" s="16">
        <f t="shared" si="2"/>
        <v>1860650</v>
      </c>
      <c r="J31" s="83">
        <v>18</v>
      </c>
      <c r="K31" s="18">
        <f t="shared" si="3"/>
        <v>565920</v>
      </c>
      <c r="L31" s="83"/>
      <c r="M31" s="16">
        <f t="shared" si="4"/>
        <v>0</v>
      </c>
      <c r="N31" s="83"/>
      <c r="O31" s="18">
        <f t="shared" si="5"/>
        <v>0</v>
      </c>
      <c r="P31" s="83">
        <v>23</v>
      </c>
      <c r="Q31" s="16">
        <f t="shared" si="6"/>
        <v>1711798</v>
      </c>
      <c r="R31" s="83">
        <v>22</v>
      </c>
      <c r="S31" s="18">
        <f t="shared" si="7"/>
        <v>691680</v>
      </c>
      <c r="T31" s="45">
        <f t="shared" si="8"/>
        <v>16820276</v>
      </c>
      <c r="U31" s="3">
        <f t="shared" si="9"/>
        <v>4118640</v>
      </c>
      <c r="V31" s="3">
        <f t="shared" si="10"/>
        <v>8410138</v>
      </c>
      <c r="W31" s="37">
        <f t="shared" si="11"/>
        <v>12528778</v>
      </c>
    </row>
    <row r="32" spans="1:25" x14ac:dyDescent="0.2">
      <c r="A32" s="4" t="s">
        <v>499</v>
      </c>
      <c r="B32" s="1" t="s">
        <v>500</v>
      </c>
      <c r="C32" s="5" t="s">
        <v>501</v>
      </c>
      <c r="D32" s="83">
        <v>313</v>
      </c>
      <c r="E32" s="16">
        <f t="shared" si="0"/>
        <v>23295338</v>
      </c>
      <c r="F32" s="83">
        <v>126</v>
      </c>
      <c r="G32" s="18">
        <f t="shared" si="1"/>
        <v>3961440</v>
      </c>
      <c r="H32" s="83">
        <v>270</v>
      </c>
      <c r="I32" s="16">
        <f t="shared" si="2"/>
        <v>20095020</v>
      </c>
      <c r="J32" s="83">
        <v>193</v>
      </c>
      <c r="K32" s="18">
        <f t="shared" si="3"/>
        <v>6067920</v>
      </c>
      <c r="L32" s="83"/>
      <c r="M32" s="16">
        <f t="shared" si="4"/>
        <v>0</v>
      </c>
      <c r="N32" s="83"/>
      <c r="O32" s="18">
        <f t="shared" si="5"/>
        <v>0</v>
      </c>
      <c r="P32" s="83">
        <v>130</v>
      </c>
      <c r="Q32" s="16">
        <f t="shared" si="6"/>
        <v>9675380</v>
      </c>
      <c r="R32" s="83">
        <v>98</v>
      </c>
      <c r="S32" s="18">
        <f t="shared" si="7"/>
        <v>3081120</v>
      </c>
      <c r="T32" s="45">
        <f t="shared" si="8"/>
        <v>53065738</v>
      </c>
      <c r="U32" s="3">
        <f t="shared" si="9"/>
        <v>13110480</v>
      </c>
      <c r="V32" s="3">
        <f t="shared" si="10"/>
        <v>26532869</v>
      </c>
      <c r="W32" s="37">
        <f t="shared" si="11"/>
        <v>39643349</v>
      </c>
    </row>
    <row r="33" spans="1:24" x14ac:dyDescent="0.2">
      <c r="A33" s="4" t="s">
        <v>502</v>
      </c>
      <c r="B33" s="1" t="s">
        <v>503</v>
      </c>
      <c r="C33" s="5" t="s">
        <v>504</v>
      </c>
      <c r="D33" s="83">
        <v>324</v>
      </c>
      <c r="E33" s="16">
        <f t="shared" si="0"/>
        <v>24114024</v>
      </c>
      <c r="F33" s="83">
        <v>169</v>
      </c>
      <c r="G33" s="18">
        <f t="shared" si="1"/>
        <v>5313360</v>
      </c>
      <c r="H33" s="83">
        <v>74</v>
      </c>
      <c r="I33" s="16">
        <f t="shared" si="2"/>
        <v>5507524</v>
      </c>
      <c r="J33" s="83">
        <v>23</v>
      </c>
      <c r="K33" s="18">
        <f t="shared" si="3"/>
        <v>723120</v>
      </c>
      <c r="L33" s="83"/>
      <c r="M33" s="16">
        <f t="shared" si="4"/>
        <v>0</v>
      </c>
      <c r="N33" s="83"/>
      <c r="O33" s="18">
        <f t="shared" si="5"/>
        <v>0</v>
      </c>
      <c r="P33" s="83">
        <v>17</v>
      </c>
      <c r="Q33" s="16">
        <f t="shared" si="6"/>
        <v>1265242</v>
      </c>
      <c r="R33" s="83">
        <v>14</v>
      </c>
      <c r="S33" s="18">
        <f t="shared" si="7"/>
        <v>440160</v>
      </c>
      <c r="T33" s="45">
        <f t="shared" si="8"/>
        <v>30886790</v>
      </c>
      <c r="U33" s="3">
        <f t="shared" si="9"/>
        <v>6476640</v>
      </c>
      <c r="V33" s="3">
        <f t="shared" si="10"/>
        <v>15443395</v>
      </c>
      <c r="W33" s="37">
        <f t="shared" si="11"/>
        <v>21920035</v>
      </c>
    </row>
    <row r="34" spans="1:24" x14ac:dyDescent="0.2">
      <c r="A34" s="4" t="s">
        <v>505</v>
      </c>
      <c r="B34" s="1" t="s">
        <v>471</v>
      </c>
      <c r="C34" s="5" t="s">
        <v>506</v>
      </c>
      <c r="D34" s="83">
        <v>27</v>
      </c>
      <c r="E34" s="16">
        <f t="shared" si="0"/>
        <v>2009502</v>
      </c>
      <c r="F34" s="83">
        <v>13</v>
      </c>
      <c r="G34" s="18">
        <f t="shared" si="1"/>
        <v>408720</v>
      </c>
      <c r="H34" s="83">
        <v>26</v>
      </c>
      <c r="I34" s="16">
        <f t="shared" si="2"/>
        <v>1935076</v>
      </c>
      <c r="J34" s="83">
        <v>13</v>
      </c>
      <c r="K34" s="18">
        <f t="shared" si="3"/>
        <v>408720</v>
      </c>
      <c r="L34" s="83"/>
      <c r="M34" s="16">
        <f t="shared" si="4"/>
        <v>0</v>
      </c>
      <c r="N34" s="83"/>
      <c r="O34" s="18">
        <f t="shared" si="5"/>
        <v>0</v>
      </c>
      <c r="P34" s="83"/>
      <c r="Q34" s="16">
        <f t="shared" si="6"/>
        <v>0</v>
      </c>
      <c r="R34" s="83"/>
      <c r="S34" s="18">
        <f t="shared" si="7"/>
        <v>0</v>
      </c>
      <c r="T34" s="45">
        <f t="shared" si="8"/>
        <v>3944578</v>
      </c>
      <c r="U34" s="3">
        <f t="shared" si="9"/>
        <v>817440</v>
      </c>
      <c r="V34" s="3">
        <f t="shared" si="10"/>
        <v>1972289</v>
      </c>
      <c r="W34" s="37">
        <f t="shared" si="11"/>
        <v>2789729</v>
      </c>
    </row>
    <row r="35" spans="1:24" x14ac:dyDescent="0.2">
      <c r="A35" s="4" t="s">
        <v>507</v>
      </c>
      <c r="B35" s="1" t="s">
        <v>453</v>
      </c>
      <c r="C35" s="5" t="s">
        <v>508</v>
      </c>
      <c r="D35" s="83">
        <v>105</v>
      </c>
      <c r="E35" s="16">
        <f t="shared" si="0"/>
        <v>7814730</v>
      </c>
      <c r="F35" s="83">
        <v>50</v>
      </c>
      <c r="G35" s="18">
        <f t="shared" si="1"/>
        <v>1572000</v>
      </c>
      <c r="H35" s="83"/>
      <c r="I35" s="16">
        <f t="shared" si="2"/>
        <v>0</v>
      </c>
      <c r="J35" s="83"/>
      <c r="K35" s="18">
        <f t="shared" si="3"/>
        <v>0</v>
      </c>
      <c r="L35" s="83"/>
      <c r="M35" s="16">
        <f t="shared" si="4"/>
        <v>0</v>
      </c>
      <c r="N35" s="83"/>
      <c r="O35" s="18">
        <f t="shared" si="5"/>
        <v>0</v>
      </c>
      <c r="P35" s="83"/>
      <c r="Q35" s="16">
        <f t="shared" si="6"/>
        <v>0</v>
      </c>
      <c r="R35" s="83"/>
      <c r="S35" s="18">
        <f t="shared" si="7"/>
        <v>0</v>
      </c>
      <c r="T35" s="45">
        <f t="shared" si="8"/>
        <v>7814730</v>
      </c>
      <c r="U35" s="3">
        <f t="shared" si="9"/>
        <v>1572000</v>
      </c>
      <c r="V35" s="3">
        <f t="shared" si="10"/>
        <v>3907365</v>
      </c>
      <c r="W35" s="37">
        <f t="shared" si="11"/>
        <v>5479365</v>
      </c>
    </row>
    <row r="36" spans="1:24" x14ac:dyDescent="0.2">
      <c r="A36" s="4" t="s">
        <v>509</v>
      </c>
      <c r="B36" s="1" t="s">
        <v>510</v>
      </c>
      <c r="C36" s="5" t="s">
        <v>511</v>
      </c>
      <c r="D36" s="83"/>
      <c r="E36" s="16">
        <f t="shared" si="0"/>
        <v>0</v>
      </c>
      <c r="F36" s="83"/>
      <c r="G36" s="18">
        <f t="shared" si="1"/>
        <v>0</v>
      </c>
      <c r="H36" s="83">
        <v>80</v>
      </c>
      <c r="I36" s="16">
        <f t="shared" si="2"/>
        <v>5954080</v>
      </c>
      <c r="J36" s="83">
        <v>50</v>
      </c>
      <c r="K36" s="18">
        <f t="shared" si="3"/>
        <v>1572000</v>
      </c>
      <c r="L36" s="83"/>
      <c r="M36" s="16">
        <f t="shared" si="4"/>
        <v>0</v>
      </c>
      <c r="N36" s="83"/>
      <c r="O36" s="18">
        <f t="shared" si="5"/>
        <v>0</v>
      </c>
      <c r="P36" s="83"/>
      <c r="Q36" s="16">
        <f t="shared" si="6"/>
        <v>0</v>
      </c>
      <c r="R36" s="83"/>
      <c r="S36" s="18">
        <f t="shared" si="7"/>
        <v>0</v>
      </c>
      <c r="T36" s="45">
        <f t="shared" si="8"/>
        <v>5954080</v>
      </c>
      <c r="U36" s="3">
        <f t="shared" si="9"/>
        <v>1572000</v>
      </c>
      <c r="V36" s="3">
        <f t="shared" si="10"/>
        <v>2977040</v>
      </c>
      <c r="W36" s="37">
        <f t="shared" si="11"/>
        <v>4549040</v>
      </c>
    </row>
    <row r="37" spans="1:24" x14ac:dyDescent="0.2">
      <c r="A37" s="4" t="s">
        <v>512</v>
      </c>
      <c r="B37" s="1" t="s">
        <v>513</v>
      </c>
      <c r="C37" s="5" t="s">
        <v>514</v>
      </c>
      <c r="D37" s="83">
        <v>231</v>
      </c>
      <c r="E37" s="16">
        <f t="shared" si="0"/>
        <v>17192406</v>
      </c>
      <c r="F37" s="83">
        <v>98</v>
      </c>
      <c r="G37" s="18">
        <f t="shared" si="1"/>
        <v>3081120</v>
      </c>
      <c r="H37" s="83">
        <v>254</v>
      </c>
      <c r="I37" s="16">
        <f t="shared" si="2"/>
        <v>18904204</v>
      </c>
      <c r="J37" s="83">
        <v>157</v>
      </c>
      <c r="K37" s="18">
        <f t="shared" si="3"/>
        <v>4936080</v>
      </c>
      <c r="L37" s="83">
        <v>4</v>
      </c>
      <c r="M37" s="16">
        <f t="shared" si="4"/>
        <v>297704</v>
      </c>
      <c r="N37" s="83">
        <v>3</v>
      </c>
      <c r="O37" s="18">
        <f t="shared" si="5"/>
        <v>94320</v>
      </c>
      <c r="P37" s="83">
        <v>123</v>
      </c>
      <c r="Q37" s="16">
        <f t="shared" si="6"/>
        <v>9154398</v>
      </c>
      <c r="R37" s="83">
        <v>86</v>
      </c>
      <c r="S37" s="18">
        <f t="shared" si="7"/>
        <v>2703840</v>
      </c>
      <c r="T37" s="45">
        <f t="shared" si="8"/>
        <v>45548712</v>
      </c>
      <c r="U37" s="3">
        <f t="shared" si="9"/>
        <v>10815360</v>
      </c>
      <c r="V37" s="3">
        <f t="shared" si="10"/>
        <v>22774356</v>
      </c>
      <c r="W37" s="37">
        <f t="shared" si="11"/>
        <v>33589716</v>
      </c>
    </row>
    <row r="38" spans="1:24" ht="13.5" thickBot="1" x14ac:dyDescent="0.25">
      <c r="A38" s="8" t="s">
        <v>515</v>
      </c>
      <c r="B38" s="9" t="s">
        <v>516</v>
      </c>
      <c r="C38" s="10" t="s">
        <v>517</v>
      </c>
      <c r="D38" s="83">
        <v>67</v>
      </c>
      <c r="E38" s="16">
        <f t="shared" si="0"/>
        <v>4986542</v>
      </c>
      <c r="F38" s="83">
        <v>34</v>
      </c>
      <c r="G38" s="18">
        <f t="shared" si="1"/>
        <v>1068960</v>
      </c>
      <c r="H38" s="83">
        <v>48</v>
      </c>
      <c r="I38" s="16">
        <f t="shared" si="2"/>
        <v>3572448</v>
      </c>
      <c r="J38" s="83">
        <v>26</v>
      </c>
      <c r="K38" s="18">
        <f t="shared" si="3"/>
        <v>817440</v>
      </c>
      <c r="L38" s="83">
        <v>1</v>
      </c>
      <c r="M38" s="16">
        <f t="shared" si="4"/>
        <v>74426</v>
      </c>
      <c r="N38" s="83">
        <v>1</v>
      </c>
      <c r="O38" s="18">
        <f t="shared" si="5"/>
        <v>31440</v>
      </c>
      <c r="P38" s="83">
        <v>17</v>
      </c>
      <c r="Q38" s="16">
        <f t="shared" si="6"/>
        <v>1265242</v>
      </c>
      <c r="R38" s="83">
        <v>10</v>
      </c>
      <c r="S38" s="18">
        <f t="shared" si="7"/>
        <v>314400</v>
      </c>
      <c r="T38" s="45">
        <f t="shared" si="8"/>
        <v>9898658</v>
      </c>
      <c r="U38" s="3">
        <f t="shared" si="9"/>
        <v>2232240</v>
      </c>
      <c r="V38" s="3">
        <f t="shared" si="10"/>
        <v>4949329</v>
      </c>
      <c r="W38" s="37">
        <f t="shared" si="11"/>
        <v>7181569</v>
      </c>
    </row>
    <row r="39" spans="1:24" ht="15.75" thickBot="1" x14ac:dyDescent="0.3">
      <c r="A39" s="85" t="s">
        <v>793</v>
      </c>
      <c r="B39" s="86"/>
      <c r="C39" s="133"/>
      <c r="D39" s="41">
        <f>SUM(D7:D38)</f>
        <v>5571</v>
      </c>
      <c r="E39" s="41">
        <f t="shared" ref="E39:W39" si="12">SUM(E7:E38)</f>
        <v>414627246</v>
      </c>
      <c r="F39" s="50">
        <f t="shared" si="12"/>
        <v>3004</v>
      </c>
      <c r="G39" s="68">
        <f t="shared" si="12"/>
        <v>94445760</v>
      </c>
      <c r="H39" s="41">
        <f t="shared" si="12"/>
        <v>2609</v>
      </c>
      <c r="I39" s="41">
        <f t="shared" si="12"/>
        <v>194177434</v>
      </c>
      <c r="J39" s="41">
        <f t="shared" si="12"/>
        <v>1464</v>
      </c>
      <c r="K39" s="41">
        <f t="shared" si="12"/>
        <v>46028160</v>
      </c>
      <c r="L39" s="41">
        <f t="shared" si="12"/>
        <v>32</v>
      </c>
      <c r="M39" s="41">
        <f t="shared" si="12"/>
        <v>2381632</v>
      </c>
      <c r="N39" s="41">
        <f t="shared" si="12"/>
        <v>31</v>
      </c>
      <c r="O39" s="41">
        <f t="shared" si="12"/>
        <v>974640</v>
      </c>
      <c r="P39" s="41">
        <f t="shared" si="12"/>
        <v>1184</v>
      </c>
      <c r="Q39" s="41">
        <f t="shared" si="12"/>
        <v>88120384</v>
      </c>
      <c r="R39" s="41">
        <f t="shared" si="12"/>
        <v>1004</v>
      </c>
      <c r="S39" s="41">
        <f t="shared" si="12"/>
        <v>31565760</v>
      </c>
      <c r="T39" s="41">
        <f t="shared" si="12"/>
        <v>699306696</v>
      </c>
      <c r="U39" s="34">
        <f t="shared" si="12"/>
        <v>173014320</v>
      </c>
      <c r="V39" s="34">
        <f t="shared" si="12"/>
        <v>349653348</v>
      </c>
      <c r="W39" s="38">
        <f t="shared" si="12"/>
        <v>522667668</v>
      </c>
      <c r="X39" s="42">
        <f>(U39+V39)</f>
        <v>522667668</v>
      </c>
    </row>
  </sheetData>
  <mergeCells count="15">
    <mergeCell ref="A39:C39"/>
    <mergeCell ref="A1:W1"/>
    <mergeCell ref="A2:W2"/>
    <mergeCell ref="A3:W3"/>
    <mergeCell ref="T5:T6"/>
    <mergeCell ref="U5:U6"/>
    <mergeCell ref="V5:V6"/>
    <mergeCell ref="W5:W6"/>
    <mergeCell ref="D5:G5"/>
    <mergeCell ref="H5:K5"/>
    <mergeCell ref="A5:A6"/>
    <mergeCell ref="B5:B6"/>
    <mergeCell ref="C5:C6"/>
    <mergeCell ref="L5:O5"/>
    <mergeCell ref="P5:S5"/>
  </mergeCells>
  <phoneticPr fontId="3" type="noConversion"/>
  <printOptions horizontalCentered="1"/>
  <pageMargins left="0" right="0" top="1.9685039370078741" bottom="0.98425196850393704" header="0" footer="0"/>
  <pageSetup paperSize="20480" scale="40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Region I</vt:lpstr>
      <vt:lpstr>Region II</vt:lpstr>
      <vt:lpstr>Region III</vt:lpstr>
      <vt:lpstr>Region IV</vt:lpstr>
      <vt:lpstr>Region V</vt:lpstr>
      <vt:lpstr>Region VI</vt:lpstr>
      <vt:lpstr>Region VII</vt:lpstr>
      <vt:lpstr>Region VIII</vt:lpstr>
      <vt:lpstr>Region IX</vt:lpstr>
      <vt:lpstr>Region X</vt:lpstr>
      <vt:lpstr>Region XI</vt:lpstr>
      <vt:lpstr>Region XII</vt:lpstr>
      <vt:lpstr>Region Metrop</vt:lpstr>
      <vt:lpstr>Los Rios XIV</vt:lpstr>
      <vt:lpstr>Arica y P. XV</vt:lpstr>
      <vt:lpstr>Ñuble XVI</vt:lpstr>
      <vt:lpstr>Nacional</vt:lpstr>
      <vt:lpstr>Hoja1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jobregon</dc:creator>
  <cp:lastModifiedBy>Valderrama Cisternas, Pedro</cp:lastModifiedBy>
  <cp:lastPrinted>2020-03-17T18:54:36Z</cp:lastPrinted>
  <dcterms:created xsi:type="dcterms:W3CDTF">2010-03-19T14:05:51Z</dcterms:created>
  <dcterms:modified xsi:type="dcterms:W3CDTF">2021-03-25T20:20:22Z</dcterms:modified>
</cp:coreProperties>
</file>