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valderrama\Desktop\"/>
    </mc:Choice>
  </mc:AlternateContent>
  <bookViews>
    <workbookView xWindow="0" yWindow="0" windowWidth="28800" windowHeight="11685" activeTab="1"/>
  </bookViews>
  <sheets>
    <sheet name="Detalle_Sector" sheetId="4" r:id="rId1"/>
    <sheet name="Total_Nacional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4" l="1"/>
  <c r="J349" i="4"/>
  <c r="I349" i="4"/>
  <c r="H349" i="4"/>
  <c r="G349" i="4"/>
  <c r="F349" i="4"/>
  <c r="J348" i="4"/>
  <c r="I348" i="4"/>
  <c r="H348" i="4"/>
  <c r="G348" i="4"/>
  <c r="F348" i="4"/>
  <c r="J347" i="4"/>
  <c r="I347" i="4"/>
  <c r="H347" i="4"/>
  <c r="G347" i="4"/>
  <c r="F347" i="4"/>
  <c r="J346" i="4"/>
  <c r="I346" i="4"/>
  <c r="H346" i="4"/>
  <c r="G346" i="4"/>
  <c r="F346" i="4"/>
  <c r="J345" i="4"/>
  <c r="I345" i="4"/>
  <c r="H345" i="4"/>
  <c r="G345" i="4"/>
  <c r="F345" i="4"/>
  <c r="J344" i="4"/>
  <c r="I344" i="4"/>
  <c r="H344" i="4"/>
  <c r="G344" i="4"/>
  <c r="F344" i="4"/>
  <c r="J343" i="4"/>
  <c r="I343" i="4"/>
  <c r="H343" i="4"/>
  <c r="G343" i="4"/>
  <c r="F343" i="4"/>
  <c r="J342" i="4"/>
  <c r="I342" i="4"/>
  <c r="H342" i="4"/>
  <c r="G342" i="4"/>
  <c r="F342" i="4"/>
  <c r="J341" i="4"/>
  <c r="I341" i="4"/>
  <c r="H341" i="4"/>
  <c r="G341" i="4"/>
  <c r="F341" i="4"/>
  <c r="J340" i="4"/>
  <c r="I340" i="4"/>
  <c r="H340" i="4"/>
  <c r="G340" i="4"/>
  <c r="F340" i="4"/>
  <c r="J339" i="4"/>
  <c r="I339" i="4"/>
  <c r="H339" i="4"/>
  <c r="G339" i="4"/>
  <c r="F339" i="4"/>
  <c r="J338" i="4"/>
  <c r="I338" i="4"/>
  <c r="H338" i="4"/>
  <c r="G338" i="4"/>
  <c r="F338" i="4"/>
  <c r="J337" i="4"/>
  <c r="I337" i="4"/>
  <c r="H337" i="4"/>
  <c r="G337" i="4"/>
  <c r="F337" i="4"/>
  <c r="J336" i="4"/>
  <c r="I336" i="4"/>
  <c r="H336" i="4"/>
  <c r="G336" i="4"/>
  <c r="F336" i="4"/>
  <c r="J335" i="4"/>
  <c r="I335" i="4"/>
  <c r="H335" i="4"/>
  <c r="G335" i="4"/>
  <c r="F335" i="4"/>
  <c r="J334" i="4"/>
  <c r="I334" i="4"/>
  <c r="H334" i="4"/>
  <c r="G334" i="4"/>
  <c r="F334" i="4"/>
  <c r="J333" i="4"/>
  <c r="I333" i="4"/>
  <c r="H333" i="4"/>
  <c r="G333" i="4"/>
  <c r="F333" i="4"/>
  <c r="J332" i="4"/>
  <c r="I332" i="4"/>
  <c r="H332" i="4"/>
  <c r="G332" i="4"/>
  <c r="F332" i="4"/>
  <c r="J331" i="4"/>
  <c r="I331" i="4"/>
  <c r="H331" i="4"/>
  <c r="G331" i="4"/>
  <c r="F331" i="4"/>
  <c r="J330" i="4"/>
  <c r="I330" i="4"/>
  <c r="H330" i="4"/>
  <c r="G330" i="4"/>
  <c r="F330" i="4"/>
  <c r="J329" i="4"/>
  <c r="I329" i="4"/>
  <c r="H329" i="4"/>
  <c r="G329" i="4"/>
  <c r="F329" i="4"/>
  <c r="J328" i="4"/>
  <c r="I328" i="4"/>
  <c r="H328" i="4"/>
  <c r="G328" i="4"/>
  <c r="F328" i="4"/>
  <c r="J327" i="4"/>
  <c r="I327" i="4"/>
  <c r="H327" i="4"/>
  <c r="G327" i="4"/>
  <c r="F327" i="4"/>
  <c r="J326" i="4"/>
  <c r="I326" i="4"/>
  <c r="H326" i="4"/>
  <c r="G326" i="4"/>
  <c r="F326" i="4"/>
  <c r="J325" i="4"/>
  <c r="I325" i="4"/>
  <c r="H325" i="4"/>
  <c r="G325" i="4"/>
  <c r="F325" i="4"/>
  <c r="J324" i="4"/>
  <c r="I324" i="4"/>
  <c r="H324" i="4"/>
  <c r="G324" i="4"/>
  <c r="F324" i="4"/>
  <c r="J323" i="4"/>
  <c r="I323" i="4"/>
  <c r="H323" i="4"/>
  <c r="G323" i="4"/>
  <c r="F323" i="4"/>
  <c r="J322" i="4"/>
  <c r="I322" i="4"/>
  <c r="H322" i="4"/>
  <c r="G322" i="4"/>
  <c r="F322" i="4"/>
  <c r="J321" i="4"/>
  <c r="I321" i="4"/>
  <c r="H321" i="4"/>
  <c r="G321" i="4"/>
  <c r="F321" i="4"/>
  <c r="J320" i="4"/>
  <c r="I320" i="4"/>
  <c r="H320" i="4"/>
  <c r="G320" i="4"/>
  <c r="F320" i="4"/>
  <c r="J319" i="4"/>
  <c r="I319" i="4"/>
  <c r="H319" i="4"/>
  <c r="G319" i="4"/>
  <c r="F319" i="4"/>
  <c r="J318" i="4"/>
  <c r="I318" i="4"/>
  <c r="H318" i="4"/>
  <c r="G318" i="4"/>
  <c r="F318" i="4"/>
  <c r="J317" i="4"/>
  <c r="I317" i="4"/>
  <c r="H317" i="4"/>
  <c r="G317" i="4"/>
  <c r="F317" i="4"/>
  <c r="J316" i="4"/>
  <c r="I316" i="4"/>
  <c r="H316" i="4"/>
  <c r="G316" i="4"/>
  <c r="F316" i="4"/>
  <c r="J315" i="4"/>
  <c r="I315" i="4"/>
  <c r="H315" i="4"/>
  <c r="G315" i="4"/>
  <c r="F315" i="4"/>
  <c r="J314" i="4"/>
  <c r="I314" i="4"/>
  <c r="H314" i="4"/>
  <c r="G314" i="4"/>
  <c r="F314" i="4"/>
  <c r="J313" i="4"/>
  <c r="I313" i="4"/>
  <c r="H313" i="4"/>
  <c r="G313" i="4"/>
  <c r="F313" i="4"/>
  <c r="J312" i="4"/>
  <c r="I312" i="4"/>
  <c r="H312" i="4"/>
  <c r="G312" i="4"/>
  <c r="F312" i="4"/>
  <c r="J311" i="4"/>
  <c r="I311" i="4"/>
  <c r="H311" i="4"/>
  <c r="G311" i="4"/>
  <c r="F311" i="4"/>
  <c r="J310" i="4"/>
  <c r="I310" i="4"/>
  <c r="H310" i="4"/>
  <c r="G310" i="4"/>
  <c r="F310" i="4"/>
  <c r="J309" i="4"/>
  <c r="I309" i="4"/>
  <c r="H309" i="4"/>
  <c r="G309" i="4"/>
  <c r="F309" i="4"/>
  <c r="J308" i="4"/>
  <c r="I308" i="4"/>
  <c r="H308" i="4"/>
  <c r="G308" i="4"/>
  <c r="F308" i="4"/>
  <c r="J307" i="4"/>
  <c r="I307" i="4"/>
  <c r="H307" i="4"/>
  <c r="G307" i="4"/>
  <c r="F307" i="4"/>
  <c r="J306" i="4"/>
  <c r="I306" i="4"/>
  <c r="H306" i="4"/>
  <c r="G306" i="4"/>
  <c r="F306" i="4"/>
  <c r="J305" i="4"/>
  <c r="I305" i="4"/>
  <c r="H305" i="4"/>
  <c r="G305" i="4"/>
  <c r="F305" i="4"/>
  <c r="J304" i="4"/>
  <c r="I304" i="4"/>
  <c r="H304" i="4"/>
  <c r="G304" i="4"/>
  <c r="F304" i="4"/>
  <c r="J303" i="4"/>
  <c r="I303" i="4"/>
  <c r="H303" i="4"/>
  <c r="G303" i="4"/>
  <c r="F303" i="4"/>
  <c r="J302" i="4"/>
  <c r="I302" i="4"/>
  <c r="H302" i="4"/>
  <c r="G302" i="4"/>
  <c r="F302" i="4"/>
  <c r="J301" i="4"/>
  <c r="I301" i="4"/>
  <c r="H301" i="4"/>
  <c r="G301" i="4"/>
  <c r="F301" i="4"/>
  <c r="J300" i="4"/>
  <c r="I300" i="4"/>
  <c r="H300" i="4"/>
  <c r="G300" i="4"/>
  <c r="F300" i="4"/>
  <c r="J299" i="4"/>
  <c r="I299" i="4"/>
  <c r="H299" i="4"/>
  <c r="G299" i="4"/>
  <c r="F299" i="4"/>
  <c r="J298" i="4"/>
  <c r="I298" i="4"/>
  <c r="H298" i="4"/>
  <c r="G298" i="4"/>
  <c r="F298" i="4"/>
  <c r="J297" i="4"/>
  <c r="I297" i="4"/>
  <c r="H297" i="4"/>
  <c r="G297" i="4"/>
  <c r="F297" i="4"/>
  <c r="J296" i="4"/>
  <c r="I296" i="4"/>
  <c r="H296" i="4"/>
  <c r="G296" i="4"/>
  <c r="F296" i="4"/>
  <c r="J295" i="4"/>
  <c r="I295" i="4"/>
  <c r="H295" i="4"/>
  <c r="G295" i="4"/>
  <c r="F295" i="4"/>
  <c r="J294" i="4"/>
  <c r="I294" i="4"/>
  <c r="H294" i="4"/>
  <c r="G294" i="4"/>
  <c r="F294" i="4"/>
  <c r="J293" i="4"/>
  <c r="I293" i="4"/>
  <c r="H293" i="4"/>
  <c r="G293" i="4"/>
  <c r="F293" i="4"/>
  <c r="J292" i="4"/>
  <c r="I292" i="4"/>
  <c r="H292" i="4"/>
  <c r="G292" i="4"/>
  <c r="F292" i="4"/>
  <c r="J291" i="4"/>
  <c r="I291" i="4"/>
  <c r="H291" i="4"/>
  <c r="G291" i="4"/>
  <c r="F291" i="4"/>
  <c r="J290" i="4"/>
  <c r="I290" i="4"/>
  <c r="H290" i="4"/>
  <c r="G290" i="4"/>
  <c r="F290" i="4"/>
  <c r="J289" i="4"/>
  <c r="I289" i="4"/>
  <c r="H289" i="4"/>
  <c r="G289" i="4"/>
  <c r="F289" i="4"/>
  <c r="J288" i="4"/>
  <c r="I288" i="4"/>
  <c r="H288" i="4"/>
  <c r="G288" i="4"/>
  <c r="F288" i="4"/>
  <c r="J287" i="4"/>
  <c r="I287" i="4"/>
  <c r="H287" i="4"/>
  <c r="G287" i="4"/>
  <c r="F287" i="4"/>
  <c r="J286" i="4"/>
  <c r="I286" i="4"/>
  <c r="H286" i="4"/>
  <c r="G286" i="4"/>
  <c r="F286" i="4"/>
  <c r="J285" i="4"/>
  <c r="I285" i="4"/>
  <c r="H285" i="4"/>
  <c r="G285" i="4"/>
  <c r="F285" i="4"/>
  <c r="J284" i="4"/>
  <c r="I284" i="4"/>
  <c r="H284" i="4"/>
  <c r="G284" i="4"/>
  <c r="F284" i="4"/>
  <c r="J283" i="4"/>
  <c r="I283" i="4"/>
  <c r="H283" i="4"/>
  <c r="G283" i="4"/>
  <c r="F283" i="4"/>
  <c r="J282" i="4"/>
  <c r="I282" i="4"/>
  <c r="H282" i="4"/>
  <c r="G282" i="4"/>
  <c r="F282" i="4"/>
  <c r="J281" i="4"/>
  <c r="I281" i="4"/>
  <c r="H281" i="4"/>
  <c r="G281" i="4"/>
  <c r="F281" i="4"/>
  <c r="J280" i="4"/>
  <c r="I280" i="4"/>
  <c r="H280" i="4"/>
  <c r="G280" i="4"/>
  <c r="F280" i="4"/>
  <c r="J279" i="4"/>
  <c r="I279" i="4"/>
  <c r="H279" i="4"/>
  <c r="G279" i="4"/>
  <c r="F279" i="4"/>
  <c r="J278" i="4"/>
  <c r="I278" i="4"/>
  <c r="H278" i="4"/>
  <c r="G278" i="4"/>
  <c r="F278" i="4"/>
  <c r="J277" i="4"/>
  <c r="I277" i="4"/>
  <c r="H277" i="4"/>
  <c r="G277" i="4"/>
  <c r="F277" i="4"/>
  <c r="J276" i="4"/>
  <c r="I276" i="4"/>
  <c r="H276" i="4"/>
  <c r="G276" i="4"/>
  <c r="F276" i="4"/>
  <c r="J275" i="4"/>
  <c r="I275" i="4"/>
  <c r="H275" i="4"/>
  <c r="G275" i="4"/>
  <c r="F275" i="4"/>
  <c r="J274" i="4"/>
  <c r="I274" i="4"/>
  <c r="H274" i="4"/>
  <c r="G274" i="4"/>
  <c r="F274" i="4"/>
  <c r="J273" i="4"/>
  <c r="I273" i="4"/>
  <c r="H273" i="4"/>
  <c r="G273" i="4"/>
  <c r="F273" i="4"/>
  <c r="J272" i="4"/>
  <c r="I272" i="4"/>
  <c r="H272" i="4"/>
  <c r="G272" i="4"/>
  <c r="F272" i="4"/>
  <c r="J271" i="4"/>
  <c r="I271" i="4"/>
  <c r="H271" i="4"/>
  <c r="G271" i="4"/>
  <c r="F271" i="4"/>
  <c r="J270" i="4"/>
  <c r="I270" i="4"/>
  <c r="H270" i="4"/>
  <c r="G270" i="4"/>
  <c r="F270" i="4"/>
  <c r="J269" i="4"/>
  <c r="I269" i="4"/>
  <c r="H269" i="4"/>
  <c r="G269" i="4"/>
  <c r="F269" i="4"/>
  <c r="J268" i="4"/>
  <c r="I268" i="4"/>
  <c r="H268" i="4"/>
  <c r="G268" i="4"/>
  <c r="F268" i="4"/>
  <c r="J267" i="4"/>
  <c r="I267" i="4"/>
  <c r="H267" i="4"/>
  <c r="G267" i="4"/>
  <c r="F267" i="4"/>
  <c r="J266" i="4"/>
  <c r="I266" i="4"/>
  <c r="H266" i="4"/>
  <c r="G266" i="4"/>
  <c r="F266" i="4"/>
  <c r="J265" i="4"/>
  <c r="I265" i="4"/>
  <c r="H265" i="4"/>
  <c r="G265" i="4"/>
  <c r="F265" i="4"/>
  <c r="J264" i="4"/>
  <c r="I264" i="4"/>
  <c r="H264" i="4"/>
  <c r="G264" i="4"/>
  <c r="F264" i="4"/>
  <c r="J263" i="4"/>
  <c r="I263" i="4"/>
  <c r="H263" i="4"/>
  <c r="G263" i="4"/>
  <c r="F263" i="4"/>
  <c r="J262" i="4"/>
  <c r="I262" i="4"/>
  <c r="H262" i="4"/>
  <c r="G262" i="4"/>
  <c r="F262" i="4"/>
  <c r="J261" i="4"/>
  <c r="I261" i="4"/>
  <c r="H261" i="4"/>
  <c r="G261" i="4"/>
  <c r="F261" i="4"/>
  <c r="J260" i="4"/>
  <c r="I260" i="4"/>
  <c r="H260" i="4"/>
  <c r="G260" i="4"/>
  <c r="F260" i="4"/>
  <c r="J259" i="4"/>
  <c r="I259" i="4"/>
  <c r="H259" i="4"/>
  <c r="G259" i="4"/>
  <c r="F259" i="4"/>
  <c r="J258" i="4"/>
  <c r="I258" i="4"/>
  <c r="H258" i="4"/>
  <c r="G258" i="4"/>
  <c r="F258" i="4"/>
  <c r="J257" i="4"/>
  <c r="I257" i="4"/>
  <c r="H257" i="4"/>
  <c r="G257" i="4"/>
  <c r="F257" i="4"/>
  <c r="J256" i="4"/>
  <c r="I256" i="4"/>
  <c r="H256" i="4"/>
  <c r="G256" i="4"/>
  <c r="F256" i="4"/>
  <c r="J255" i="4"/>
  <c r="I255" i="4"/>
  <c r="H255" i="4"/>
  <c r="G255" i="4"/>
  <c r="F255" i="4"/>
  <c r="J254" i="4"/>
  <c r="I254" i="4"/>
  <c r="H254" i="4"/>
  <c r="G254" i="4"/>
  <c r="F254" i="4"/>
  <c r="J253" i="4"/>
  <c r="I253" i="4"/>
  <c r="H253" i="4"/>
  <c r="G253" i="4"/>
  <c r="F253" i="4"/>
  <c r="J252" i="4"/>
  <c r="I252" i="4"/>
  <c r="H252" i="4"/>
  <c r="G252" i="4"/>
  <c r="F252" i="4"/>
  <c r="J251" i="4"/>
  <c r="I251" i="4"/>
  <c r="H251" i="4"/>
  <c r="G251" i="4"/>
  <c r="F251" i="4"/>
  <c r="J250" i="4"/>
  <c r="I250" i="4"/>
  <c r="H250" i="4"/>
  <c r="G250" i="4"/>
  <c r="F250" i="4"/>
  <c r="J249" i="4"/>
  <c r="I249" i="4"/>
  <c r="H249" i="4"/>
  <c r="G249" i="4"/>
  <c r="F249" i="4"/>
  <c r="J248" i="4"/>
  <c r="I248" i="4"/>
  <c r="H248" i="4"/>
  <c r="G248" i="4"/>
  <c r="F248" i="4"/>
  <c r="J247" i="4"/>
  <c r="I247" i="4"/>
  <c r="H247" i="4"/>
  <c r="G247" i="4"/>
  <c r="F247" i="4"/>
  <c r="J246" i="4"/>
  <c r="I246" i="4"/>
  <c r="H246" i="4"/>
  <c r="G246" i="4"/>
  <c r="F246" i="4"/>
  <c r="J245" i="4"/>
  <c r="I245" i="4"/>
  <c r="H245" i="4"/>
  <c r="G245" i="4"/>
  <c r="F245" i="4"/>
  <c r="J244" i="4"/>
  <c r="I244" i="4"/>
  <c r="H244" i="4"/>
  <c r="G244" i="4"/>
  <c r="F244" i="4"/>
  <c r="J243" i="4"/>
  <c r="I243" i="4"/>
  <c r="H243" i="4"/>
  <c r="G243" i="4"/>
  <c r="F243" i="4"/>
  <c r="J242" i="4"/>
  <c r="I242" i="4"/>
  <c r="H242" i="4"/>
  <c r="G242" i="4"/>
  <c r="F242" i="4"/>
  <c r="J241" i="4"/>
  <c r="I241" i="4"/>
  <c r="H241" i="4"/>
  <c r="G241" i="4"/>
  <c r="F241" i="4"/>
  <c r="J240" i="4"/>
  <c r="I240" i="4"/>
  <c r="H240" i="4"/>
  <c r="G240" i="4"/>
  <c r="F240" i="4"/>
  <c r="J239" i="4"/>
  <c r="I239" i="4"/>
  <c r="H239" i="4"/>
  <c r="G239" i="4"/>
  <c r="F239" i="4"/>
  <c r="J238" i="4"/>
  <c r="I238" i="4"/>
  <c r="H238" i="4"/>
  <c r="G238" i="4"/>
  <c r="F238" i="4"/>
  <c r="J237" i="4"/>
  <c r="I237" i="4"/>
  <c r="H237" i="4"/>
  <c r="G237" i="4"/>
  <c r="F237" i="4"/>
  <c r="J236" i="4"/>
  <c r="I236" i="4"/>
  <c r="H236" i="4"/>
  <c r="G236" i="4"/>
  <c r="F236" i="4"/>
  <c r="J235" i="4"/>
  <c r="I235" i="4"/>
  <c r="H235" i="4"/>
  <c r="G235" i="4"/>
  <c r="F235" i="4"/>
  <c r="J234" i="4"/>
  <c r="I234" i="4"/>
  <c r="H234" i="4"/>
  <c r="G234" i="4"/>
  <c r="F234" i="4"/>
  <c r="J233" i="4"/>
  <c r="I233" i="4"/>
  <c r="H233" i="4"/>
  <c r="G233" i="4"/>
  <c r="F233" i="4"/>
  <c r="J232" i="4"/>
  <c r="I232" i="4"/>
  <c r="H232" i="4"/>
  <c r="G232" i="4"/>
  <c r="F232" i="4"/>
  <c r="J231" i="4"/>
  <c r="I231" i="4"/>
  <c r="H231" i="4"/>
  <c r="G231" i="4"/>
  <c r="F231" i="4"/>
  <c r="J230" i="4"/>
  <c r="I230" i="4"/>
  <c r="H230" i="4"/>
  <c r="G230" i="4"/>
  <c r="F230" i="4"/>
  <c r="J229" i="4"/>
  <c r="I229" i="4"/>
  <c r="H229" i="4"/>
  <c r="G229" i="4"/>
  <c r="F229" i="4"/>
  <c r="J228" i="4"/>
  <c r="I228" i="4"/>
  <c r="H228" i="4"/>
  <c r="G228" i="4"/>
  <c r="F228" i="4"/>
  <c r="J227" i="4"/>
  <c r="I227" i="4"/>
  <c r="H227" i="4"/>
  <c r="G227" i="4"/>
  <c r="F227" i="4"/>
  <c r="J226" i="4"/>
  <c r="I226" i="4"/>
  <c r="H226" i="4"/>
  <c r="G226" i="4"/>
  <c r="F226" i="4"/>
  <c r="J225" i="4"/>
  <c r="I225" i="4"/>
  <c r="H225" i="4"/>
  <c r="G225" i="4"/>
  <c r="F225" i="4"/>
  <c r="J224" i="4"/>
  <c r="I224" i="4"/>
  <c r="H224" i="4"/>
  <c r="G224" i="4"/>
  <c r="F224" i="4"/>
  <c r="J223" i="4"/>
  <c r="I223" i="4"/>
  <c r="H223" i="4"/>
  <c r="G223" i="4"/>
  <c r="F223" i="4"/>
  <c r="J222" i="4"/>
  <c r="I222" i="4"/>
  <c r="H222" i="4"/>
  <c r="G222" i="4"/>
  <c r="F222" i="4"/>
  <c r="J221" i="4"/>
  <c r="I221" i="4"/>
  <c r="H221" i="4"/>
  <c r="G221" i="4"/>
  <c r="F221" i="4"/>
  <c r="J220" i="4"/>
  <c r="I220" i="4"/>
  <c r="H220" i="4"/>
  <c r="G220" i="4"/>
  <c r="F220" i="4"/>
  <c r="J219" i="4"/>
  <c r="I219" i="4"/>
  <c r="H219" i="4"/>
  <c r="G219" i="4"/>
  <c r="F219" i="4"/>
  <c r="J218" i="4"/>
  <c r="I218" i="4"/>
  <c r="H218" i="4"/>
  <c r="G218" i="4"/>
  <c r="F218" i="4"/>
  <c r="J217" i="4"/>
  <c r="I217" i="4"/>
  <c r="H217" i="4"/>
  <c r="G217" i="4"/>
  <c r="F217" i="4"/>
  <c r="J216" i="4"/>
  <c r="I216" i="4"/>
  <c r="H216" i="4"/>
  <c r="G216" i="4"/>
  <c r="F216" i="4"/>
  <c r="J215" i="4"/>
  <c r="I215" i="4"/>
  <c r="H215" i="4"/>
  <c r="G215" i="4"/>
  <c r="F215" i="4"/>
  <c r="J214" i="4"/>
  <c r="I214" i="4"/>
  <c r="H214" i="4"/>
  <c r="G214" i="4"/>
  <c r="F214" i="4"/>
  <c r="J213" i="4"/>
  <c r="I213" i="4"/>
  <c r="H213" i="4"/>
  <c r="G213" i="4"/>
  <c r="F213" i="4"/>
  <c r="J212" i="4"/>
  <c r="I212" i="4"/>
  <c r="H212" i="4"/>
  <c r="G212" i="4"/>
  <c r="F212" i="4"/>
  <c r="J211" i="4"/>
  <c r="I211" i="4"/>
  <c r="H211" i="4"/>
  <c r="G211" i="4"/>
  <c r="F211" i="4"/>
  <c r="J210" i="4"/>
  <c r="I210" i="4"/>
  <c r="H210" i="4"/>
  <c r="G210" i="4"/>
  <c r="F210" i="4"/>
  <c r="J209" i="4"/>
  <c r="I209" i="4"/>
  <c r="H209" i="4"/>
  <c r="G209" i="4"/>
  <c r="F209" i="4"/>
  <c r="J208" i="4"/>
  <c r="I208" i="4"/>
  <c r="H208" i="4"/>
  <c r="G208" i="4"/>
  <c r="F208" i="4"/>
  <c r="J207" i="4"/>
  <c r="I207" i="4"/>
  <c r="H207" i="4"/>
  <c r="G207" i="4"/>
  <c r="F207" i="4"/>
  <c r="J206" i="4"/>
  <c r="I206" i="4"/>
  <c r="H206" i="4"/>
  <c r="G206" i="4"/>
  <c r="F206" i="4"/>
  <c r="J205" i="4"/>
  <c r="I205" i="4"/>
  <c r="H205" i="4"/>
  <c r="G205" i="4"/>
  <c r="F205" i="4"/>
  <c r="J204" i="4"/>
  <c r="I204" i="4"/>
  <c r="H204" i="4"/>
  <c r="G204" i="4"/>
  <c r="F204" i="4"/>
  <c r="J203" i="4"/>
  <c r="I203" i="4"/>
  <c r="H203" i="4"/>
  <c r="G203" i="4"/>
  <c r="F203" i="4"/>
  <c r="J202" i="4"/>
  <c r="I202" i="4"/>
  <c r="H202" i="4"/>
  <c r="G202" i="4"/>
  <c r="F202" i="4"/>
  <c r="J201" i="4"/>
  <c r="I201" i="4"/>
  <c r="H201" i="4"/>
  <c r="G201" i="4"/>
  <c r="F201" i="4"/>
  <c r="J200" i="4"/>
  <c r="I200" i="4"/>
  <c r="H200" i="4"/>
  <c r="G200" i="4"/>
  <c r="F200" i="4"/>
  <c r="J199" i="4"/>
  <c r="I199" i="4"/>
  <c r="H199" i="4"/>
  <c r="G199" i="4"/>
  <c r="F199" i="4"/>
  <c r="J198" i="4"/>
  <c r="I198" i="4"/>
  <c r="H198" i="4"/>
  <c r="G198" i="4"/>
  <c r="F198" i="4"/>
  <c r="J197" i="4"/>
  <c r="I197" i="4"/>
  <c r="H197" i="4"/>
  <c r="G197" i="4"/>
  <c r="F197" i="4"/>
  <c r="J196" i="4"/>
  <c r="I196" i="4"/>
  <c r="H196" i="4"/>
  <c r="G196" i="4"/>
  <c r="F196" i="4"/>
  <c r="J195" i="4"/>
  <c r="I195" i="4"/>
  <c r="H195" i="4"/>
  <c r="G195" i="4"/>
  <c r="F195" i="4"/>
  <c r="J194" i="4"/>
  <c r="I194" i="4"/>
  <c r="H194" i="4"/>
  <c r="G194" i="4"/>
  <c r="F194" i="4"/>
  <c r="J193" i="4"/>
  <c r="I193" i="4"/>
  <c r="H193" i="4"/>
  <c r="G193" i="4"/>
  <c r="F193" i="4"/>
  <c r="J192" i="4"/>
  <c r="I192" i="4"/>
  <c r="H192" i="4"/>
  <c r="G192" i="4"/>
  <c r="F192" i="4"/>
  <c r="J191" i="4"/>
  <c r="I191" i="4"/>
  <c r="H191" i="4"/>
  <c r="G191" i="4"/>
  <c r="F191" i="4"/>
  <c r="J190" i="4"/>
  <c r="I190" i="4"/>
  <c r="H190" i="4"/>
  <c r="G190" i="4"/>
  <c r="F190" i="4"/>
  <c r="J189" i="4"/>
  <c r="I189" i="4"/>
  <c r="H189" i="4"/>
  <c r="G189" i="4"/>
  <c r="F189" i="4"/>
  <c r="J188" i="4"/>
  <c r="I188" i="4"/>
  <c r="H188" i="4"/>
  <c r="G188" i="4"/>
  <c r="F188" i="4"/>
  <c r="J187" i="4"/>
  <c r="I187" i="4"/>
  <c r="H187" i="4"/>
  <c r="G187" i="4"/>
  <c r="F187" i="4"/>
  <c r="J186" i="4"/>
  <c r="I186" i="4"/>
  <c r="H186" i="4"/>
  <c r="G186" i="4"/>
  <c r="F186" i="4"/>
  <c r="J185" i="4"/>
  <c r="I185" i="4"/>
  <c r="H185" i="4"/>
  <c r="G185" i="4"/>
  <c r="F185" i="4"/>
  <c r="J184" i="4"/>
  <c r="I184" i="4"/>
  <c r="H184" i="4"/>
  <c r="G184" i="4"/>
  <c r="F184" i="4"/>
  <c r="J183" i="4"/>
  <c r="I183" i="4"/>
  <c r="H183" i="4"/>
  <c r="G183" i="4"/>
  <c r="F183" i="4"/>
  <c r="J182" i="4"/>
  <c r="I182" i="4"/>
  <c r="H182" i="4"/>
  <c r="G182" i="4"/>
  <c r="F182" i="4"/>
  <c r="J181" i="4"/>
  <c r="I181" i="4"/>
  <c r="H181" i="4"/>
  <c r="G181" i="4"/>
  <c r="F181" i="4"/>
  <c r="J180" i="4"/>
  <c r="I180" i="4"/>
  <c r="H180" i="4"/>
  <c r="G180" i="4"/>
  <c r="F180" i="4"/>
  <c r="J179" i="4"/>
  <c r="I179" i="4"/>
  <c r="H179" i="4"/>
  <c r="G179" i="4"/>
  <c r="F179" i="4"/>
  <c r="J178" i="4"/>
  <c r="I178" i="4"/>
  <c r="H178" i="4"/>
  <c r="G178" i="4"/>
  <c r="F178" i="4"/>
  <c r="J177" i="4"/>
  <c r="I177" i="4"/>
  <c r="H177" i="4"/>
  <c r="G177" i="4"/>
  <c r="F177" i="4"/>
  <c r="J176" i="4"/>
  <c r="I176" i="4"/>
  <c r="H176" i="4"/>
  <c r="G176" i="4"/>
  <c r="F176" i="4"/>
  <c r="J175" i="4"/>
  <c r="I175" i="4"/>
  <c r="H175" i="4"/>
  <c r="G175" i="4"/>
  <c r="F175" i="4"/>
  <c r="J174" i="4"/>
  <c r="I174" i="4"/>
  <c r="H174" i="4"/>
  <c r="G174" i="4"/>
  <c r="F174" i="4"/>
  <c r="J173" i="4"/>
  <c r="I173" i="4"/>
  <c r="H173" i="4"/>
  <c r="G173" i="4"/>
  <c r="F173" i="4"/>
  <c r="J172" i="4"/>
  <c r="I172" i="4"/>
  <c r="H172" i="4"/>
  <c r="G172" i="4"/>
  <c r="F172" i="4"/>
  <c r="J171" i="4"/>
  <c r="I171" i="4"/>
  <c r="H171" i="4"/>
  <c r="G171" i="4"/>
  <c r="F171" i="4"/>
  <c r="J170" i="4"/>
  <c r="I170" i="4"/>
  <c r="H170" i="4"/>
  <c r="G170" i="4"/>
  <c r="F170" i="4"/>
  <c r="J169" i="4"/>
  <c r="I169" i="4"/>
  <c r="H169" i="4"/>
  <c r="G169" i="4"/>
  <c r="F169" i="4"/>
  <c r="J168" i="4"/>
  <c r="I168" i="4"/>
  <c r="H168" i="4"/>
  <c r="G168" i="4"/>
  <c r="F168" i="4"/>
  <c r="J167" i="4"/>
  <c r="I167" i="4"/>
  <c r="H167" i="4"/>
  <c r="G167" i="4"/>
  <c r="F167" i="4"/>
  <c r="J166" i="4"/>
  <c r="I166" i="4"/>
  <c r="H166" i="4"/>
  <c r="G166" i="4"/>
  <c r="F166" i="4"/>
  <c r="J165" i="4"/>
  <c r="I165" i="4"/>
  <c r="H165" i="4"/>
  <c r="G165" i="4"/>
  <c r="F165" i="4"/>
  <c r="J164" i="4"/>
  <c r="I164" i="4"/>
  <c r="H164" i="4"/>
  <c r="G164" i="4"/>
  <c r="F164" i="4"/>
  <c r="J163" i="4"/>
  <c r="I163" i="4"/>
  <c r="H163" i="4"/>
  <c r="G163" i="4"/>
  <c r="F163" i="4"/>
  <c r="J162" i="4"/>
  <c r="I162" i="4"/>
  <c r="H162" i="4"/>
  <c r="G162" i="4"/>
  <c r="F162" i="4"/>
  <c r="J161" i="4"/>
  <c r="I161" i="4"/>
  <c r="H161" i="4"/>
  <c r="G161" i="4"/>
  <c r="F161" i="4"/>
  <c r="J160" i="4"/>
  <c r="I160" i="4"/>
  <c r="H160" i="4"/>
  <c r="G160" i="4"/>
  <c r="F160" i="4"/>
  <c r="J159" i="4"/>
  <c r="I159" i="4"/>
  <c r="H159" i="4"/>
  <c r="G159" i="4"/>
  <c r="F159" i="4"/>
  <c r="J158" i="4"/>
  <c r="I158" i="4"/>
  <c r="H158" i="4"/>
  <c r="G158" i="4"/>
  <c r="F158" i="4"/>
  <c r="J157" i="4"/>
  <c r="I157" i="4"/>
  <c r="H157" i="4"/>
  <c r="G157" i="4"/>
  <c r="F157" i="4"/>
  <c r="J156" i="4"/>
  <c r="I156" i="4"/>
  <c r="H156" i="4"/>
  <c r="G156" i="4"/>
  <c r="F156" i="4"/>
  <c r="J155" i="4"/>
  <c r="I155" i="4"/>
  <c r="H155" i="4"/>
  <c r="G155" i="4"/>
  <c r="F155" i="4"/>
  <c r="J154" i="4"/>
  <c r="I154" i="4"/>
  <c r="H154" i="4"/>
  <c r="G154" i="4"/>
  <c r="F154" i="4"/>
  <c r="J153" i="4"/>
  <c r="I153" i="4"/>
  <c r="H153" i="4"/>
  <c r="G153" i="4"/>
  <c r="F153" i="4"/>
  <c r="J152" i="4"/>
  <c r="I152" i="4"/>
  <c r="H152" i="4"/>
  <c r="G152" i="4"/>
  <c r="F152" i="4"/>
  <c r="J151" i="4"/>
  <c r="I151" i="4"/>
  <c r="H151" i="4"/>
  <c r="G151" i="4"/>
  <c r="F151" i="4"/>
  <c r="J150" i="4"/>
  <c r="I150" i="4"/>
  <c r="H150" i="4"/>
  <c r="G150" i="4"/>
  <c r="F150" i="4"/>
  <c r="J149" i="4"/>
  <c r="I149" i="4"/>
  <c r="H149" i="4"/>
  <c r="G149" i="4"/>
  <c r="F149" i="4"/>
  <c r="J148" i="4"/>
  <c r="I148" i="4"/>
  <c r="H148" i="4"/>
  <c r="G148" i="4"/>
  <c r="F148" i="4"/>
  <c r="J147" i="4"/>
  <c r="I147" i="4"/>
  <c r="H147" i="4"/>
  <c r="G147" i="4"/>
  <c r="F147" i="4"/>
  <c r="J146" i="4"/>
  <c r="I146" i="4"/>
  <c r="H146" i="4"/>
  <c r="G146" i="4"/>
  <c r="F146" i="4"/>
  <c r="J145" i="4"/>
  <c r="I145" i="4"/>
  <c r="H145" i="4"/>
  <c r="G145" i="4"/>
  <c r="F145" i="4"/>
  <c r="J144" i="4"/>
  <c r="I144" i="4"/>
  <c r="H144" i="4"/>
  <c r="G144" i="4"/>
  <c r="F144" i="4"/>
  <c r="J143" i="4"/>
  <c r="I143" i="4"/>
  <c r="H143" i="4"/>
  <c r="G143" i="4"/>
  <c r="F143" i="4"/>
  <c r="J142" i="4"/>
  <c r="I142" i="4"/>
  <c r="H142" i="4"/>
  <c r="G142" i="4"/>
  <c r="F142" i="4"/>
  <c r="J141" i="4"/>
  <c r="I141" i="4"/>
  <c r="H141" i="4"/>
  <c r="G141" i="4"/>
  <c r="F141" i="4"/>
  <c r="J140" i="4"/>
  <c r="I140" i="4"/>
  <c r="H140" i="4"/>
  <c r="G140" i="4"/>
  <c r="F140" i="4"/>
  <c r="J139" i="4"/>
  <c r="I139" i="4"/>
  <c r="H139" i="4"/>
  <c r="G139" i="4"/>
  <c r="F139" i="4"/>
  <c r="J138" i="4"/>
  <c r="I138" i="4"/>
  <c r="H138" i="4"/>
  <c r="G138" i="4"/>
  <c r="F138" i="4"/>
  <c r="J137" i="4"/>
  <c r="I137" i="4"/>
  <c r="H137" i="4"/>
  <c r="G137" i="4"/>
  <c r="F137" i="4"/>
  <c r="J136" i="4"/>
  <c r="I136" i="4"/>
  <c r="H136" i="4"/>
  <c r="G136" i="4"/>
  <c r="F136" i="4"/>
  <c r="J135" i="4"/>
  <c r="I135" i="4"/>
  <c r="H135" i="4"/>
  <c r="G135" i="4"/>
  <c r="F135" i="4"/>
  <c r="J134" i="4"/>
  <c r="I134" i="4"/>
  <c r="H134" i="4"/>
  <c r="G134" i="4"/>
  <c r="F134" i="4"/>
  <c r="J133" i="4"/>
  <c r="I133" i="4"/>
  <c r="H133" i="4"/>
  <c r="G133" i="4"/>
  <c r="F133" i="4"/>
  <c r="J132" i="4"/>
  <c r="I132" i="4"/>
  <c r="H132" i="4"/>
  <c r="G132" i="4"/>
  <c r="F132" i="4"/>
  <c r="J131" i="4"/>
  <c r="I131" i="4"/>
  <c r="H131" i="4"/>
  <c r="G131" i="4"/>
  <c r="F131" i="4"/>
  <c r="J130" i="4"/>
  <c r="I130" i="4"/>
  <c r="H130" i="4"/>
  <c r="G130" i="4"/>
  <c r="F130" i="4"/>
  <c r="J129" i="4"/>
  <c r="I129" i="4"/>
  <c r="H129" i="4"/>
  <c r="G129" i="4"/>
  <c r="F129" i="4"/>
  <c r="J128" i="4"/>
  <c r="I128" i="4"/>
  <c r="H128" i="4"/>
  <c r="G128" i="4"/>
  <c r="F128" i="4"/>
  <c r="J127" i="4"/>
  <c r="I127" i="4"/>
  <c r="H127" i="4"/>
  <c r="G127" i="4"/>
  <c r="F127" i="4"/>
  <c r="J126" i="4"/>
  <c r="I126" i="4"/>
  <c r="H126" i="4"/>
  <c r="G126" i="4"/>
  <c r="F126" i="4"/>
  <c r="J125" i="4"/>
  <c r="I125" i="4"/>
  <c r="H125" i="4"/>
  <c r="G125" i="4"/>
  <c r="F125" i="4"/>
  <c r="J124" i="4"/>
  <c r="I124" i="4"/>
  <c r="H124" i="4"/>
  <c r="G124" i="4"/>
  <c r="F124" i="4"/>
  <c r="J123" i="4"/>
  <c r="I123" i="4"/>
  <c r="H123" i="4"/>
  <c r="G123" i="4"/>
  <c r="F123" i="4"/>
  <c r="J122" i="4"/>
  <c r="I122" i="4"/>
  <c r="H122" i="4"/>
  <c r="G122" i="4"/>
  <c r="F122" i="4"/>
  <c r="J121" i="4"/>
  <c r="I121" i="4"/>
  <c r="H121" i="4"/>
  <c r="G121" i="4"/>
  <c r="F121" i="4"/>
  <c r="J120" i="4"/>
  <c r="I120" i="4"/>
  <c r="H120" i="4"/>
  <c r="G120" i="4"/>
  <c r="F120" i="4"/>
  <c r="J119" i="4"/>
  <c r="I119" i="4"/>
  <c r="H119" i="4"/>
  <c r="G119" i="4"/>
  <c r="F119" i="4"/>
  <c r="J118" i="4"/>
  <c r="I118" i="4"/>
  <c r="H118" i="4"/>
  <c r="G118" i="4"/>
  <c r="F118" i="4"/>
  <c r="J117" i="4"/>
  <c r="I117" i="4"/>
  <c r="H117" i="4"/>
  <c r="G117" i="4"/>
  <c r="F117" i="4"/>
  <c r="J116" i="4"/>
  <c r="I116" i="4"/>
  <c r="H116" i="4"/>
  <c r="G116" i="4"/>
  <c r="F116" i="4"/>
  <c r="J115" i="4"/>
  <c r="I115" i="4"/>
  <c r="H115" i="4"/>
  <c r="G115" i="4"/>
  <c r="F115" i="4"/>
  <c r="J114" i="4"/>
  <c r="I114" i="4"/>
  <c r="H114" i="4"/>
  <c r="G114" i="4"/>
  <c r="F114" i="4"/>
  <c r="J113" i="4"/>
  <c r="I113" i="4"/>
  <c r="H113" i="4"/>
  <c r="G113" i="4"/>
  <c r="F113" i="4"/>
  <c r="J112" i="4"/>
  <c r="I112" i="4"/>
  <c r="H112" i="4"/>
  <c r="G112" i="4"/>
  <c r="F112" i="4"/>
  <c r="J111" i="4"/>
  <c r="I111" i="4"/>
  <c r="H111" i="4"/>
  <c r="G111" i="4"/>
  <c r="F111" i="4"/>
  <c r="J110" i="4"/>
  <c r="I110" i="4"/>
  <c r="H110" i="4"/>
  <c r="G110" i="4"/>
  <c r="F110" i="4"/>
  <c r="J109" i="4"/>
  <c r="I109" i="4"/>
  <c r="H109" i="4"/>
  <c r="G109" i="4"/>
  <c r="F109" i="4"/>
  <c r="J108" i="4"/>
  <c r="I108" i="4"/>
  <c r="H108" i="4"/>
  <c r="G108" i="4"/>
  <c r="F108" i="4"/>
  <c r="J107" i="4"/>
  <c r="I107" i="4"/>
  <c r="H107" i="4"/>
  <c r="G107" i="4"/>
  <c r="F107" i="4"/>
  <c r="J106" i="4"/>
  <c r="I106" i="4"/>
  <c r="H106" i="4"/>
  <c r="G106" i="4"/>
  <c r="F106" i="4"/>
  <c r="J105" i="4"/>
  <c r="I105" i="4"/>
  <c r="H105" i="4"/>
  <c r="G105" i="4"/>
  <c r="F105" i="4"/>
  <c r="J104" i="4"/>
  <c r="I104" i="4"/>
  <c r="H104" i="4"/>
  <c r="G104" i="4"/>
  <c r="F104" i="4"/>
  <c r="J103" i="4"/>
  <c r="I103" i="4"/>
  <c r="H103" i="4"/>
  <c r="G103" i="4"/>
  <c r="F103" i="4"/>
  <c r="J102" i="4"/>
  <c r="I102" i="4"/>
  <c r="H102" i="4"/>
  <c r="G102" i="4"/>
  <c r="F102" i="4"/>
  <c r="J101" i="4"/>
  <c r="I101" i="4"/>
  <c r="H101" i="4"/>
  <c r="G101" i="4"/>
  <c r="F101" i="4"/>
  <c r="J100" i="4"/>
  <c r="I100" i="4"/>
  <c r="H100" i="4"/>
  <c r="G100" i="4"/>
  <c r="F100" i="4"/>
  <c r="J99" i="4"/>
  <c r="I99" i="4"/>
  <c r="H99" i="4"/>
  <c r="G99" i="4"/>
  <c r="F99" i="4"/>
  <c r="J98" i="4"/>
  <c r="I98" i="4"/>
  <c r="H98" i="4"/>
  <c r="G98" i="4"/>
  <c r="F98" i="4"/>
  <c r="J97" i="4"/>
  <c r="I97" i="4"/>
  <c r="H97" i="4"/>
  <c r="G97" i="4"/>
  <c r="F97" i="4"/>
  <c r="J96" i="4"/>
  <c r="I96" i="4"/>
  <c r="H96" i="4"/>
  <c r="G96" i="4"/>
  <c r="F96" i="4"/>
  <c r="J95" i="4"/>
  <c r="I95" i="4"/>
  <c r="H95" i="4"/>
  <c r="G95" i="4"/>
  <c r="F95" i="4"/>
  <c r="J94" i="4"/>
  <c r="I94" i="4"/>
  <c r="H94" i="4"/>
  <c r="G94" i="4"/>
  <c r="F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J90" i="4"/>
  <c r="I90" i="4"/>
  <c r="H90" i="4"/>
  <c r="G90" i="4"/>
  <c r="F90" i="4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G87" i="4"/>
  <c r="F87" i="4"/>
  <c r="J86" i="4"/>
  <c r="I86" i="4"/>
  <c r="H86" i="4"/>
  <c r="G86" i="4"/>
  <c r="F86" i="4"/>
  <c r="J85" i="4"/>
  <c r="I85" i="4"/>
  <c r="H85" i="4"/>
  <c r="G85" i="4"/>
  <c r="F85" i="4"/>
  <c r="J84" i="4"/>
  <c r="I84" i="4"/>
  <c r="H84" i="4"/>
  <c r="G84" i="4"/>
  <c r="F84" i="4"/>
  <c r="J83" i="4"/>
  <c r="I83" i="4"/>
  <c r="H83" i="4"/>
  <c r="G83" i="4"/>
  <c r="F83" i="4"/>
  <c r="J82" i="4"/>
  <c r="I82" i="4"/>
  <c r="H82" i="4"/>
  <c r="G82" i="4"/>
  <c r="F82" i="4"/>
  <c r="J81" i="4"/>
  <c r="I81" i="4"/>
  <c r="H81" i="4"/>
  <c r="G81" i="4"/>
  <c r="F81" i="4"/>
  <c r="J80" i="4"/>
  <c r="I80" i="4"/>
  <c r="H80" i="4"/>
  <c r="G80" i="4"/>
  <c r="F80" i="4"/>
  <c r="J79" i="4"/>
  <c r="I79" i="4"/>
  <c r="H79" i="4"/>
  <c r="G79" i="4"/>
  <c r="F79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5" i="4"/>
  <c r="I75" i="4"/>
  <c r="H75" i="4"/>
  <c r="G75" i="4"/>
  <c r="F75" i="4"/>
  <c r="J74" i="4"/>
  <c r="I74" i="4"/>
  <c r="H74" i="4"/>
  <c r="G74" i="4"/>
  <c r="F74" i="4"/>
  <c r="J73" i="4"/>
  <c r="I73" i="4"/>
  <c r="H73" i="4"/>
  <c r="G73" i="4"/>
  <c r="F73" i="4"/>
  <c r="J72" i="4"/>
  <c r="I72" i="4"/>
  <c r="H72" i="4"/>
  <c r="G72" i="4"/>
  <c r="F72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F5" i="4"/>
  <c r="J4" i="4"/>
  <c r="I4" i="4"/>
  <c r="H4" i="4"/>
  <c r="G4" i="4"/>
  <c r="U351" i="5"/>
  <c r="T351" i="5"/>
  <c r="S351" i="5"/>
  <c r="R351" i="5"/>
  <c r="Q351" i="5"/>
  <c r="P351" i="5"/>
  <c r="O351" i="5"/>
  <c r="N351" i="5"/>
  <c r="M351" i="5"/>
  <c r="L351" i="5"/>
  <c r="K351" i="5"/>
  <c r="J351" i="5"/>
  <c r="I351" i="5"/>
  <c r="H351" i="5"/>
  <c r="G351" i="5"/>
  <c r="F351" i="5"/>
  <c r="E351" i="5"/>
  <c r="D351" i="5"/>
  <c r="W349" i="5"/>
  <c r="V349" i="5"/>
  <c r="W348" i="5"/>
  <c r="V348" i="5"/>
  <c r="W347" i="5"/>
  <c r="V347" i="5"/>
  <c r="W346" i="5"/>
  <c r="V346" i="5"/>
  <c r="W345" i="5"/>
  <c r="V345" i="5"/>
  <c r="W344" i="5"/>
  <c r="V344" i="5"/>
  <c r="W343" i="5"/>
  <c r="V343" i="5"/>
  <c r="W342" i="5"/>
  <c r="V342" i="5"/>
  <c r="W341" i="5"/>
  <c r="V341" i="5"/>
  <c r="W340" i="5"/>
  <c r="V340" i="5"/>
  <c r="W339" i="5"/>
  <c r="V339" i="5"/>
  <c r="W338" i="5"/>
  <c r="V338" i="5"/>
  <c r="W337" i="5"/>
  <c r="V337" i="5"/>
  <c r="W336" i="5"/>
  <c r="V336" i="5"/>
  <c r="W335" i="5"/>
  <c r="V335" i="5"/>
  <c r="W334" i="5"/>
  <c r="V334" i="5"/>
  <c r="W333" i="5"/>
  <c r="V333" i="5"/>
  <c r="W332" i="5"/>
  <c r="V332" i="5"/>
  <c r="W331" i="5"/>
  <c r="V331" i="5"/>
  <c r="W330" i="5"/>
  <c r="V330" i="5"/>
  <c r="W329" i="5"/>
  <c r="V329" i="5"/>
  <c r="W328" i="5"/>
  <c r="V328" i="5"/>
  <c r="W327" i="5"/>
  <c r="V327" i="5"/>
  <c r="W326" i="5"/>
  <c r="V326" i="5"/>
  <c r="W325" i="5"/>
  <c r="V325" i="5"/>
  <c r="W324" i="5"/>
  <c r="V324" i="5"/>
  <c r="W323" i="5"/>
  <c r="V323" i="5"/>
  <c r="W322" i="5"/>
  <c r="V322" i="5"/>
  <c r="W321" i="5"/>
  <c r="V321" i="5"/>
  <c r="W320" i="5"/>
  <c r="V320" i="5"/>
  <c r="W319" i="5"/>
  <c r="V319" i="5"/>
  <c r="W318" i="5"/>
  <c r="V318" i="5"/>
  <c r="W317" i="5"/>
  <c r="V317" i="5"/>
  <c r="W316" i="5"/>
  <c r="V316" i="5"/>
  <c r="W315" i="5"/>
  <c r="V315" i="5"/>
  <c r="W314" i="5"/>
  <c r="V314" i="5"/>
  <c r="W313" i="5"/>
  <c r="V313" i="5"/>
  <c r="W312" i="5"/>
  <c r="V312" i="5"/>
  <c r="W311" i="5"/>
  <c r="V311" i="5"/>
  <c r="W310" i="5"/>
  <c r="V310" i="5"/>
  <c r="W309" i="5"/>
  <c r="V309" i="5"/>
  <c r="W308" i="5"/>
  <c r="V308" i="5"/>
  <c r="W307" i="5"/>
  <c r="V307" i="5"/>
  <c r="W306" i="5"/>
  <c r="V306" i="5"/>
  <c r="W305" i="5"/>
  <c r="V305" i="5"/>
  <c r="W304" i="5"/>
  <c r="V304" i="5"/>
  <c r="W303" i="5"/>
  <c r="V303" i="5"/>
  <c r="W302" i="5"/>
  <c r="V302" i="5"/>
  <c r="W301" i="5"/>
  <c r="V301" i="5"/>
  <c r="W300" i="5"/>
  <c r="V300" i="5"/>
  <c r="W299" i="5"/>
  <c r="V299" i="5"/>
  <c r="W298" i="5"/>
  <c r="V298" i="5"/>
  <c r="W297" i="5"/>
  <c r="V297" i="5"/>
  <c r="W296" i="5"/>
  <c r="V296" i="5"/>
  <c r="W295" i="5"/>
  <c r="V295" i="5"/>
  <c r="W294" i="5"/>
  <c r="V294" i="5"/>
  <c r="W293" i="5"/>
  <c r="V293" i="5"/>
  <c r="W292" i="5"/>
  <c r="V292" i="5"/>
  <c r="W291" i="5"/>
  <c r="V291" i="5"/>
  <c r="W290" i="5"/>
  <c r="V290" i="5"/>
  <c r="W289" i="5"/>
  <c r="V289" i="5"/>
  <c r="W288" i="5"/>
  <c r="V288" i="5"/>
  <c r="W287" i="5"/>
  <c r="V287" i="5"/>
  <c r="W286" i="5"/>
  <c r="V286" i="5"/>
  <c r="W285" i="5"/>
  <c r="V285" i="5"/>
  <c r="W284" i="5"/>
  <c r="V284" i="5"/>
  <c r="W283" i="5"/>
  <c r="V283" i="5"/>
  <c r="W282" i="5"/>
  <c r="V282" i="5"/>
  <c r="W281" i="5"/>
  <c r="V281" i="5"/>
  <c r="W280" i="5"/>
  <c r="V280" i="5"/>
  <c r="W279" i="5"/>
  <c r="V279" i="5"/>
  <c r="W278" i="5"/>
  <c r="V278" i="5"/>
  <c r="W277" i="5"/>
  <c r="V277" i="5"/>
  <c r="W276" i="5"/>
  <c r="V276" i="5"/>
  <c r="W275" i="5"/>
  <c r="V275" i="5"/>
  <c r="W274" i="5"/>
  <c r="V274" i="5"/>
  <c r="W273" i="5"/>
  <c r="V273" i="5"/>
  <c r="W272" i="5"/>
  <c r="V272" i="5"/>
  <c r="W271" i="5"/>
  <c r="V271" i="5"/>
  <c r="W270" i="5"/>
  <c r="V270" i="5"/>
  <c r="W269" i="5"/>
  <c r="V269" i="5"/>
  <c r="W268" i="5"/>
  <c r="V268" i="5"/>
  <c r="W267" i="5"/>
  <c r="V267" i="5"/>
  <c r="W266" i="5"/>
  <c r="V266" i="5"/>
  <c r="W265" i="5"/>
  <c r="V265" i="5"/>
  <c r="W264" i="5"/>
  <c r="V264" i="5"/>
  <c r="W263" i="5"/>
  <c r="V263" i="5"/>
  <c r="W262" i="5"/>
  <c r="V262" i="5"/>
  <c r="W261" i="5"/>
  <c r="V261" i="5"/>
  <c r="W260" i="5"/>
  <c r="V260" i="5"/>
  <c r="W259" i="5"/>
  <c r="V259" i="5"/>
  <c r="W258" i="5"/>
  <c r="V258" i="5"/>
  <c r="W257" i="5"/>
  <c r="V257" i="5"/>
  <c r="W256" i="5"/>
  <c r="V256" i="5"/>
  <c r="W255" i="5"/>
  <c r="V255" i="5"/>
  <c r="W254" i="5"/>
  <c r="V254" i="5"/>
  <c r="W253" i="5"/>
  <c r="V253" i="5"/>
  <c r="W252" i="5"/>
  <c r="V252" i="5"/>
  <c r="W251" i="5"/>
  <c r="V251" i="5"/>
  <c r="W250" i="5"/>
  <c r="V250" i="5"/>
  <c r="W249" i="5"/>
  <c r="V249" i="5"/>
  <c r="W248" i="5"/>
  <c r="V248" i="5"/>
  <c r="W247" i="5"/>
  <c r="V247" i="5"/>
  <c r="W246" i="5"/>
  <c r="V246" i="5"/>
  <c r="W245" i="5"/>
  <c r="V245" i="5"/>
  <c r="W244" i="5"/>
  <c r="V244" i="5"/>
  <c r="W243" i="5"/>
  <c r="V243" i="5"/>
  <c r="W242" i="5"/>
  <c r="V242" i="5"/>
  <c r="W241" i="5"/>
  <c r="V241" i="5"/>
  <c r="W240" i="5"/>
  <c r="V240" i="5"/>
  <c r="W239" i="5"/>
  <c r="V239" i="5"/>
  <c r="W238" i="5"/>
  <c r="V238" i="5"/>
  <c r="W237" i="5"/>
  <c r="V237" i="5"/>
  <c r="W236" i="5"/>
  <c r="V236" i="5"/>
  <c r="W235" i="5"/>
  <c r="V235" i="5"/>
  <c r="W234" i="5"/>
  <c r="V234" i="5"/>
  <c r="W233" i="5"/>
  <c r="V233" i="5"/>
  <c r="W232" i="5"/>
  <c r="V232" i="5"/>
  <c r="W231" i="5"/>
  <c r="V231" i="5"/>
  <c r="W230" i="5"/>
  <c r="V230" i="5"/>
  <c r="W229" i="5"/>
  <c r="V229" i="5"/>
  <c r="W228" i="5"/>
  <c r="V228" i="5"/>
  <c r="W227" i="5"/>
  <c r="V227" i="5"/>
  <c r="W226" i="5"/>
  <c r="V226" i="5"/>
  <c r="W225" i="5"/>
  <c r="V225" i="5"/>
  <c r="W224" i="5"/>
  <c r="V224" i="5"/>
  <c r="W223" i="5"/>
  <c r="V223" i="5"/>
  <c r="W222" i="5"/>
  <c r="V222" i="5"/>
  <c r="W221" i="5"/>
  <c r="V221" i="5"/>
  <c r="W220" i="5"/>
  <c r="V220" i="5"/>
  <c r="W219" i="5"/>
  <c r="V219" i="5"/>
  <c r="W218" i="5"/>
  <c r="V218" i="5"/>
  <c r="W217" i="5"/>
  <c r="V217" i="5"/>
  <c r="W216" i="5"/>
  <c r="V216" i="5"/>
  <c r="W215" i="5"/>
  <c r="V215" i="5"/>
  <c r="W214" i="5"/>
  <c r="V214" i="5"/>
  <c r="W213" i="5"/>
  <c r="V213" i="5"/>
  <c r="W212" i="5"/>
  <c r="V212" i="5"/>
  <c r="W211" i="5"/>
  <c r="V211" i="5"/>
  <c r="W210" i="5"/>
  <c r="V210" i="5"/>
  <c r="W209" i="5"/>
  <c r="V209" i="5"/>
  <c r="W208" i="5"/>
  <c r="V208" i="5"/>
  <c r="W207" i="5"/>
  <c r="V207" i="5"/>
  <c r="W206" i="5"/>
  <c r="V206" i="5"/>
  <c r="W205" i="5"/>
  <c r="V205" i="5"/>
  <c r="W204" i="5"/>
  <c r="V204" i="5"/>
  <c r="W203" i="5"/>
  <c r="V203" i="5"/>
  <c r="W202" i="5"/>
  <c r="V202" i="5"/>
  <c r="W201" i="5"/>
  <c r="V201" i="5"/>
  <c r="W200" i="5"/>
  <c r="V200" i="5"/>
  <c r="W199" i="5"/>
  <c r="V199" i="5"/>
  <c r="W198" i="5"/>
  <c r="V198" i="5"/>
  <c r="W197" i="5"/>
  <c r="V197" i="5"/>
  <c r="W196" i="5"/>
  <c r="V196" i="5"/>
  <c r="W195" i="5"/>
  <c r="V195" i="5"/>
  <c r="W194" i="5"/>
  <c r="V194" i="5"/>
  <c r="W193" i="5"/>
  <c r="V193" i="5"/>
  <c r="W192" i="5"/>
  <c r="V192" i="5"/>
  <c r="W191" i="5"/>
  <c r="V191" i="5"/>
  <c r="W190" i="5"/>
  <c r="V190" i="5"/>
  <c r="W189" i="5"/>
  <c r="V189" i="5"/>
  <c r="W188" i="5"/>
  <c r="V188" i="5"/>
  <c r="W187" i="5"/>
  <c r="V187" i="5"/>
  <c r="W186" i="5"/>
  <c r="V186" i="5"/>
  <c r="W185" i="5"/>
  <c r="V185" i="5"/>
  <c r="W184" i="5"/>
  <c r="V184" i="5"/>
  <c r="W183" i="5"/>
  <c r="V183" i="5"/>
  <c r="W182" i="5"/>
  <c r="V182" i="5"/>
  <c r="W181" i="5"/>
  <c r="V181" i="5"/>
  <c r="W180" i="5"/>
  <c r="V180" i="5"/>
  <c r="W179" i="5"/>
  <c r="V179" i="5"/>
  <c r="W178" i="5"/>
  <c r="V178" i="5"/>
  <c r="W177" i="5"/>
  <c r="V177" i="5"/>
  <c r="W176" i="5"/>
  <c r="V176" i="5"/>
  <c r="W175" i="5"/>
  <c r="V175" i="5"/>
  <c r="W174" i="5"/>
  <c r="V174" i="5"/>
  <c r="W173" i="5"/>
  <c r="V173" i="5"/>
  <c r="W172" i="5"/>
  <c r="V172" i="5"/>
  <c r="W171" i="5"/>
  <c r="V171" i="5"/>
  <c r="W170" i="5"/>
  <c r="V170" i="5"/>
  <c r="W169" i="5"/>
  <c r="V169" i="5"/>
  <c r="W168" i="5"/>
  <c r="V168" i="5"/>
  <c r="W167" i="5"/>
  <c r="V167" i="5"/>
  <c r="W166" i="5"/>
  <c r="V166" i="5"/>
  <c r="W165" i="5"/>
  <c r="V165" i="5"/>
  <c r="W164" i="5"/>
  <c r="V164" i="5"/>
  <c r="W163" i="5"/>
  <c r="V163" i="5"/>
  <c r="W162" i="5"/>
  <c r="V162" i="5"/>
  <c r="W161" i="5"/>
  <c r="V161" i="5"/>
  <c r="W160" i="5"/>
  <c r="V160" i="5"/>
  <c r="W159" i="5"/>
  <c r="V159" i="5"/>
  <c r="W158" i="5"/>
  <c r="V158" i="5"/>
  <c r="W157" i="5"/>
  <c r="V157" i="5"/>
  <c r="W156" i="5"/>
  <c r="V156" i="5"/>
  <c r="W155" i="5"/>
  <c r="V155" i="5"/>
  <c r="W154" i="5"/>
  <c r="V154" i="5"/>
  <c r="W153" i="5"/>
  <c r="V153" i="5"/>
  <c r="W152" i="5"/>
  <c r="V152" i="5"/>
  <c r="W151" i="5"/>
  <c r="V151" i="5"/>
  <c r="W150" i="5"/>
  <c r="V150" i="5"/>
  <c r="W149" i="5"/>
  <c r="V149" i="5"/>
  <c r="W148" i="5"/>
  <c r="V148" i="5"/>
  <c r="W147" i="5"/>
  <c r="V147" i="5"/>
  <c r="W146" i="5"/>
  <c r="V146" i="5"/>
  <c r="W145" i="5"/>
  <c r="V145" i="5"/>
  <c r="W144" i="5"/>
  <c r="V144" i="5"/>
  <c r="W143" i="5"/>
  <c r="V143" i="5"/>
  <c r="W142" i="5"/>
  <c r="V142" i="5"/>
  <c r="W141" i="5"/>
  <c r="V141" i="5"/>
  <c r="W140" i="5"/>
  <c r="V140" i="5"/>
  <c r="W139" i="5"/>
  <c r="V139" i="5"/>
  <c r="W138" i="5"/>
  <c r="V138" i="5"/>
  <c r="W137" i="5"/>
  <c r="V137" i="5"/>
  <c r="W136" i="5"/>
  <c r="V136" i="5"/>
  <c r="W135" i="5"/>
  <c r="V135" i="5"/>
  <c r="W134" i="5"/>
  <c r="V134" i="5"/>
  <c r="W133" i="5"/>
  <c r="V133" i="5"/>
  <c r="W132" i="5"/>
  <c r="V132" i="5"/>
  <c r="W131" i="5"/>
  <c r="V131" i="5"/>
  <c r="W130" i="5"/>
  <c r="V130" i="5"/>
  <c r="W129" i="5"/>
  <c r="V129" i="5"/>
  <c r="W128" i="5"/>
  <c r="V128" i="5"/>
  <c r="W127" i="5"/>
  <c r="V127" i="5"/>
  <c r="W126" i="5"/>
  <c r="V126" i="5"/>
  <c r="W125" i="5"/>
  <c r="V125" i="5"/>
  <c r="W124" i="5"/>
  <c r="V124" i="5"/>
  <c r="W123" i="5"/>
  <c r="V123" i="5"/>
  <c r="W122" i="5"/>
  <c r="V122" i="5"/>
  <c r="W121" i="5"/>
  <c r="V121" i="5"/>
  <c r="W120" i="5"/>
  <c r="V120" i="5"/>
  <c r="W119" i="5"/>
  <c r="V119" i="5"/>
  <c r="W118" i="5"/>
  <c r="V118" i="5"/>
  <c r="W117" i="5"/>
  <c r="V117" i="5"/>
  <c r="W116" i="5"/>
  <c r="V116" i="5"/>
  <c r="W115" i="5"/>
  <c r="V115" i="5"/>
  <c r="W114" i="5"/>
  <c r="V114" i="5"/>
  <c r="W113" i="5"/>
  <c r="V113" i="5"/>
  <c r="W112" i="5"/>
  <c r="V112" i="5"/>
  <c r="W111" i="5"/>
  <c r="V111" i="5"/>
  <c r="W110" i="5"/>
  <c r="V110" i="5"/>
  <c r="W109" i="5"/>
  <c r="V109" i="5"/>
  <c r="W108" i="5"/>
  <c r="V108" i="5"/>
  <c r="W107" i="5"/>
  <c r="V107" i="5"/>
  <c r="W106" i="5"/>
  <c r="V106" i="5"/>
  <c r="W105" i="5"/>
  <c r="V105" i="5"/>
  <c r="W104" i="5"/>
  <c r="V104" i="5"/>
  <c r="W103" i="5"/>
  <c r="V103" i="5"/>
  <c r="W102" i="5"/>
  <c r="V102" i="5"/>
  <c r="W101" i="5"/>
  <c r="V101" i="5"/>
  <c r="W100" i="5"/>
  <c r="V100" i="5"/>
  <c r="W99" i="5"/>
  <c r="V99" i="5"/>
  <c r="W98" i="5"/>
  <c r="V98" i="5"/>
  <c r="W97" i="5"/>
  <c r="V97" i="5"/>
  <c r="W96" i="5"/>
  <c r="V96" i="5"/>
  <c r="W95" i="5"/>
  <c r="V95" i="5"/>
  <c r="W94" i="5"/>
  <c r="V94" i="5"/>
  <c r="W93" i="5"/>
  <c r="V93" i="5"/>
  <c r="W92" i="5"/>
  <c r="V92" i="5"/>
  <c r="W91" i="5"/>
  <c r="V91" i="5"/>
  <c r="W90" i="5"/>
  <c r="V90" i="5"/>
  <c r="W89" i="5"/>
  <c r="V89" i="5"/>
  <c r="W88" i="5"/>
  <c r="V88" i="5"/>
  <c r="W87" i="5"/>
  <c r="V87" i="5"/>
  <c r="W86" i="5"/>
  <c r="V86" i="5"/>
  <c r="W85" i="5"/>
  <c r="V85" i="5"/>
  <c r="W84" i="5"/>
  <c r="V84" i="5"/>
  <c r="W83" i="5"/>
  <c r="V83" i="5"/>
  <c r="W82" i="5"/>
  <c r="V82" i="5"/>
  <c r="W81" i="5"/>
  <c r="V81" i="5"/>
  <c r="W80" i="5"/>
  <c r="V80" i="5"/>
  <c r="W79" i="5"/>
  <c r="V79" i="5"/>
  <c r="W78" i="5"/>
  <c r="V78" i="5"/>
  <c r="W77" i="5"/>
  <c r="V77" i="5"/>
  <c r="W76" i="5"/>
  <c r="V76" i="5"/>
  <c r="W75" i="5"/>
  <c r="V75" i="5"/>
  <c r="W74" i="5"/>
  <c r="V74" i="5"/>
  <c r="W73" i="5"/>
  <c r="V73" i="5"/>
  <c r="W72" i="5"/>
  <c r="V72" i="5"/>
  <c r="W71" i="5"/>
  <c r="V71" i="5"/>
  <c r="W70" i="5"/>
  <c r="V70" i="5"/>
  <c r="W69" i="5"/>
  <c r="V69" i="5"/>
  <c r="W68" i="5"/>
  <c r="V68" i="5"/>
  <c r="W67" i="5"/>
  <c r="V67" i="5"/>
  <c r="W66" i="5"/>
  <c r="V66" i="5"/>
  <c r="W65" i="5"/>
  <c r="V65" i="5"/>
  <c r="W64" i="5"/>
  <c r="V64" i="5"/>
  <c r="W63" i="5"/>
  <c r="V63" i="5"/>
  <c r="W62" i="5"/>
  <c r="V62" i="5"/>
  <c r="W61" i="5"/>
  <c r="V61" i="5"/>
  <c r="W60" i="5"/>
  <c r="V60" i="5"/>
  <c r="W59" i="5"/>
  <c r="V59" i="5"/>
  <c r="W58" i="5"/>
  <c r="V58" i="5"/>
  <c r="W57" i="5"/>
  <c r="V57" i="5"/>
  <c r="W56" i="5"/>
  <c r="V56" i="5"/>
  <c r="W55" i="5"/>
  <c r="V55" i="5"/>
  <c r="W54" i="5"/>
  <c r="V54" i="5"/>
  <c r="W53" i="5"/>
  <c r="V53" i="5"/>
  <c r="W52" i="5"/>
  <c r="V52" i="5"/>
  <c r="W51" i="5"/>
  <c r="V51" i="5"/>
  <c r="W50" i="5"/>
  <c r="V50" i="5"/>
  <c r="W49" i="5"/>
  <c r="V49" i="5"/>
  <c r="W48" i="5"/>
  <c r="V48" i="5"/>
  <c r="W47" i="5"/>
  <c r="V47" i="5"/>
  <c r="W46" i="5"/>
  <c r="V46" i="5"/>
  <c r="W45" i="5"/>
  <c r="V45" i="5"/>
  <c r="W44" i="5"/>
  <c r="V44" i="5"/>
  <c r="W43" i="5"/>
  <c r="V43" i="5"/>
  <c r="W42" i="5"/>
  <c r="V42" i="5"/>
  <c r="W41" i="5"/>
  <c r="V41" i="5"/>
  <c r="W40" i="5"/>
  <c r="V40" i="5"/>
  <c r="W39" i="5"/>
  <c r="V39" i="5"/>
  <c r="W38" i="5"/>
  <c r="V38" i="5"/>
  <c r="W37" i="5"/>
  <c r="V37" i="5"/>
  <c r="W36" i="5"/>
  <c r="V36" i="5"/>
  <c r="W35" i="5"/>
  <c r="V35" i="5"/>
  <c r="W34" i="5"/>
  <c r="V34" i="5"/>
  <c r="W33" i="5"/>
  <c r="V33" i="5"/>
  <c r="W32" i="5"/>
  <c r="V32" i="5"/>
  <c r="W31" i="5"/>
  <c r="V31" i="5"/>
  <c r="W30" i="5"/>
  <c r="V30" i="5"/>
  <c r="W29" i="5"/>
  <c r="V29" i="5"/>
  <c r="W28" i="5"/>
  <c r="V28" i="5"/>
  <c r="W27" i="5"/>
  <c r="V27" i="5"/>
  <c r="W26" i="5"/>
  <c r="V26" i="5"/>
  <c r="W25" i="5"/>
  <c r="V25" i="5"/>
  <c r="W24" i="5"/>
  <c r="V24" i="5"/>
  <c r="W23" i="5"/>
  <c r="V23" i="5"/>
  <c r="W22" i="5"/>
  <c r="V22" i="5"/>
  <c r="W21" i="5"/>
  <c r="V21" i="5"/>
  <c r="W20" i="5"/>
  <c r="V20" i="5"/>
  <c r="W19" i="5"/>
  <c r="V19" i="5"/>
  <c r="W18" i="5"/>
  <c r="V18" i="5"/>
  <c r="W17" i="5"/>
  <c r="V17" i="5"/>
  <c r="W16" i="5"/>
  <c r="V16" i="5"/>
  <c r="W15" i="5"/>
  <c r="V15" i="5"/>
  <c r="W14" i="5"/>
  <c r="V14" i="5"/>
  <c r="W13" i="5"/>
  <c r="V13" i="5"/>
  <c r="W12" i="5"/>
  <c r="V12" i="5"/>
  <c r="W11" i="5"/>
  <c r="V11" i="5"/>
  <c r="W10" i="5"/>
  <c r="V10" i="5"/>
  <c r="W9" i="5"/>
  <c r="V9" i="5"/>
  <c r="W8" i="5"/>
  <c r="V8" i="5"/>
  <c r="W7" i="5"/>
  <c r="V7" i="5"/>
  <c r="W6" i="5"/>
  <c r="V6" i="5"/>
  <c r="W5" i="5"/>
  <c r="V5" i="5"/>
  <c r="W4" i="5"/>
  <c r="V4" i="5"/>
  <c r="W351" i="5" l="1"/>
  <c r="V351" i="5"/>
  <c r="F351" i="4"/>
  <c r="K4" i="4"/>
  <c r="W356" i="5" l="1"/>
  <c r="U356" i="5"/>
  <c r="T356" i="5"/>
  <c r="R356" i="5"/>
  <c r="P356" i="5"/>
  <c r="N356" i="5"/>
  <c r="L356" i="5"/>
  <c r="J356" i="5"/>
  <c r="H356" i="5"/>
  <c r="F356" i="5"/>
  <c r="D356" i="5"/>
  <c r="U353" i="5"/>
  <c r="T353" i="5"/>
  <c r="K337" i="4" l="1"/>
  <c r="K345" i="4"/>
  <c r="K341" i="4"/>
  <c r="K348" i="4"/>
  <c r="K347" i="4"/>
  <c r="K333" i="4"/>
  <c r="K329" i="4"/>
  <c r="K325" i="4"/>
  <c r="K321" i="4"/>
  <c r="K317" i="4"/>
  <c r="K313" i="4"/>
  <c r="K309" i="4"/>
  <c r="K305" i="4"/>
  <c r="K301" i="4"/>
  <c r="K297" i="4"/>
  <c r="K293" i="4"/>
  <c r="K289" i="4"/>
  <c r="K285" i="4"/>
  <c r="K281" i="4"/>
  <c r="K277" i="4"/>
  <c r="K273" i="4"/>
  <c r="K269" i="4"/>
  <c r="K265" i="4"/>
  <c r="K261" i="4"/>
  <c r="K257" i="4"/>
  <c r="K253" i="4"/>
  <c r="K249" i="4"/>
  <c r="K245" i="4"/>
  <c r="K241" i="4"/>
  <c r="K237" i="4"/>
  <c r="K233" i="4"/>
  <c r="K229" i="4"/>
  <c r="K225" i="4"/>
  <c r="K221" i="4"/>
  <c r="K217" i="4"/>
  <c r="K213" i="4"/>
  <c r="K209" i="4"/>
  <c r="K205" i="4"/>
  <c r="K201" i="4"/>
  <c r="K197" i="4"/>
  <c r="K193" i="4"/>
  <c r="K189" i="4"/>
  <c r="K185" i="4"/>
  <c r="K181" i="4"/>
  <c r="K177" i="4"/>
  <c r="K173" i="4"/>
  <c r="K169" i="4"/>
  <c r="K165" i="4"/>
  <c r="K161" i="4"/>
  <c r="K157" i="4"/>
  <c r="K153" i="4"/>
  <c r="K149" i="4"/>
  <c r="K145" i="4"/>
  <c r="K141" i="4"/>
  <c r="K137" i="4"/>
  <c r="K133" i="4"/>
  <c r="K129" i="4"/>
  <c r="K125" i="4"/>
  <c r="K121" i="4"/>
  <c r="K117" i="4"/>
  <c r="K113" i="4"/>
  <c r="K109" i="4"/>
  <c r="K105" i="4"/>
  <c r="K101" i="4"/>
  <c r="K97" i="4"/>
  <c r="K93" i="4"/>
  <c r="K89" i="4"/>
  <c r="K85" i="4"/>
  <c r="K81" i="4"/>
  <c r="K77" i="4"/>
  <c r="K73" i="4"/>
  <c r="K69" i="4"/>
  <c r="K65" i="4"/>
  <c r="K61" i="4"/>
  <c r="K57" i="4"/>
  <c r="K53" i="4"/>
  <c r="K49" i="4"/>
  <c r="K45" i="4"/>
  <c r="K41" i="4"/>
  <c r="K37" i="4"/>
  <c r="K33" i="4"/>
  <c r="K29" i="4"/>
  <c r="K25" i="4"/>
  <c r="K21" i="4"/>
  <c r="K17" i="4"/>
  <c r="K13" i="4"/>
  <c r="K9" i="4"/>
  <c r="K5" i="4"/>
  <c r="K343" i="4"/>
  <c r="K339" i="4"/>
  <c r="K335" i="4"/>
  <c r="K331" i="4"/>
  <c r="K327" i="4"/>
  <c r="K323" i="4"/>
  <c r="K319" i="4"/>
  <c r="K315" i="4"/>
  <c r="K311" i="4"/>
  <c r="K307" i="4"/>
  <c r="K303" i="4"/>
  <c r="K299" i="4"/>
  <c r="K295" i="4"/>
  <c r="K291" i="4"/>
  <c r="K287" i="4"/>
  <c r="K283" i="4"/>
  <c r="K279" i="4"/>
  <c r="K275" i="4"/>
  <c r="K271" i="4"/>
  <c r="K267" i="4"/>
  <c r="K263" i="4"/>
  <c r="K259" i="4"/>
  <c r="K255" i="4"/>
  <c r="K251" i="4"/>
  <c r="K247" i="4"/>
  <c r="K243" i="4"/>
  <c r="K239" i="4"/>
  <c r="K235" i="4"/>
  <c r="K231" i="4"/>
  <c r="K227" i="4"/>
  <c r="K223" i="4"/>
  <c r="K219" i="4"/>
  <c r="K215" i="4"/>
  <c r="K211" i="4"/>
  <c r="K207" i="4"/>
  <c r="K203" i="4"/>
  <c r="K199" i="4"/>
  <c r="K195" i="4"/>
  <c r="K191" i="4"/>
  <c r="K187" i="4"/>
  <c r="K183" i="4"/>
  <c r="K179" i="4"/>
  <c r="K175" i="4"/>
  <c r="K171" i="4"/>
  <c r="K167" i="4"/>
  <c r="K163" i="4"/>
  <c r="K159" i="4"/>
  <c r="K155" i="4"/>
  <c r="K151" i="4"/>
  <c r="K147" i="4"/>
  <c r="K143" i="4"/>
  <c r="K139" i="4"/>
  <c r="K135" i="4"/>
  <c r="K131" i="4"/>
  <c r="K127" i="4"/>
  <c r="K123" i="4"/>
  <c r="K119" i="4"/>
  <c r="K115" i="4"/>
  <c r="K111" i="4"/>
  <c r="K107" i="4"/>
  <c r="K103" i="4"/>
  <c r="K99" i="4"/>
  <c r="K95" i="4"/>
  <c r="K91" i="4"/>
  <c r="K87" i="4"/>
  <c r="K83" i="4"/>
  <c r="K79" i="4"/>
  <c r="K75" i="4"/>
  <c r="K71" i="4"/>
  <c r="K67" i="4"/>
  <c r="K63" i="4"/>
  <c r="K59" i="4"/>
  <c r="K55" i="4"/>
  <c r="K51" i="4"/>
  <c r="K47" i="4"/>
  <c r="K43" i="4"/>
  <c r="K39" i="4"/>
  <c r="K35" i="4"/>
  <c r="K31" i="4"/>
  <c r="K27" i="4"/>
  <c r="K23" i="4"/>
  <c r="K19" i="4"/>
  <c r="K15" i="4"/>
  <c r="K11" i="4"/>
  <c r="K7" i="4"/>
  <c r="E353" i="5"/>
  <c r="I353" i="5"/>
  <c r="M353" i="5"/>
  <c r="Q353" i="5"/>
  <c r="K349" i="4"/>
  <c r="K344" i="4"/>
  <c r="K340" i="4"/>
  <c r="K336" i="4"/>
  <c r="K332" i="4"/>
  <c r="K328" i="4"/>
  <c r="K324" i="4"/>
  <c r="K320" i="4"/>
  <c r="K316" i="4"/>
  <c r="K312" i="4"/>
  <c r="K308" i="4"/>
  <c r="K304" i="4"/>
  <c r="K300" i="4"/>
  <c r="K296" i="4"/>
  <c r="K292" i="4"/>
  <c r="K288" i="4"/>
  <c r="K284" i="4"/>
  <c r="K342" i="4"/>
  <c r="K338" i="4"/>
  <c r="K334" i="4"/>
  <c r="K330" i="4"/>
  <c r="K326" i="4"/>
  <c r="K322" i="4"/>
  <c r="K318" i="4"/>
  <c r="K314" i="4"/>
  <c r="K310" i="4"/>
  <c r="K306" i="4"/>
  <c r="K302" i="4"/>
  <c r="K298" i="4"/>
  <c r="K294" i="4"/>
  <c r="K290" i="4"/>
  <c r="K286" i="4"/>
  <c r="K282" i="4"/>
  <c r="K278" i="4"/>
  <c r="K274" i="4"/>
  <c r="K270" i="4"/>
  <c r="K266" i="4"/>
  <c r="K262" i="4"/>
  <c r="K258" i="4"/>
  <c r="K254" i="4"/>
  <c r="K250" i="4"/>
  <c r="K246" i="4"/>
  <c r="K242" i="4"/>
  <c r="K238" i="4"/>
  <c r="K234" i="4"/>
  <c r="K230" i="4"/>
  <c r="K226" i="4"/>
  <c r="K222" i="4"/>
  <c r="K218" i="4"/>
  <c r="K214" i="4"/>
  <c r="K210" i="4"/>
  <c r="K206" i="4"/>
  <c r="K202" i="4"/>
  <c r="K198" i="4"/>
  <c r="K194" i="4"/>
  <c r="K190" i="4"/>
  <c r="K186" i="4"/>
  <c r="K182" i="4"/>
  <c r="K178" i="4"/>
  <c r="K174" i="4"/>
  <c r="K170" i="4"/>
  <c r="K166" i="4"/>
  <c r="K162" i="4"/>
  <c r="K158" i="4"/>
  <c r="K154" i="4"/>
  <c r="K150" i="4"/>
  <c r="K146" i="4"/>
  <c r="K142" i="4"/>
  <c r="K138" i="4"/>
  <c r="K134" i="4"/>
  <c r="K130" i="4"/>
  <c r="K126" i="4"/>
  <c r="K122" i="4"/>
  <c r="K118" i="4"/>
  <c r="K114" i="4"/>
  <c r="K110" i="4"/>
  <c r="K106" i="4"/>
  <c r="K102" i="4"/>
  <c r="K98" i="4"/>
  <c r="K94" i="4"/>
  <c r="K90" i="4"/>
  <c r="K86" i="4"/>
  <c r="K82" i="4"/>
  <c r="K78" i="4"/>
  <c r="K74" i="4"/>
  <c r="K70" i="4"/>
  <c r="K66" i="4"/>
  <c r="K62" i="4"/>
  <c r="K58" i="4"/>
  <c r="K54" i="4"/>
  <c r="K50" i="4"/>
  <c r="K46" i="4"/>
  <c r="K42" i="4"/>
  <c r="K38" i="4"/>
  <c r="K34" i="4"/>
  <c r="K30" i="4"/>
  <c r="K26" i="4"/>
  <c r="K22" i="4"/>
  <c r="K18" i="4"/>
  <c r="K14" i="4"/>
  <c r="K10" i="4"/>
  <c r="K6" i="4"/>
  <c r="D353" i="5"/>
  <c r="L353" i="5"/>
  <c r="P353" i="5"/>
  <c r="H353" i="5"/>
  <c r="K280" i="4"/>
  <c r="K276" i="4"/>
  <c r="K272" i="4"/>
  <c r="K268" i="4"/>
  <c r="K264" i="4"/>
  <c r="K260" i="4"/>
  <c r="K256" i="4"/>
  <c r="K252" i="4"/>
  <c r="K248" i="4"/>
  <c r="K244" i="4"/>
  <c r="K240" i="4"/>
  <c r="K236" i="4"/>
  <c r="K232" i="4"/>
  <c r="K228" i="4"/>
  <c r="K224" i="4"/>
  <c r="K220" i="4"/>
  <c r="K216" i="4"/>
  <c r="K212" i="4"/>
  <c r="K208" i="4"/>
  <c r="K204" i="4"/>
  <c r="K200" i="4"/>
  <c r="K196" i="4"/>
  <c r="K192" i="4"/>
  <c r="K188" i="4"/>
  <c r="K184" i="4"/>
  <c r="K180" i="4"/>
  <c r="K176" i="4"/>
  <c r="K172" i="4"/>
  <c r="K168" i="4"/>
  <c r="K164" i="4"/>
  <c r="K160" i="4"/>
  <c r="K156" i="4"/>
  <c r="K152" i="4"/>
  <c r="K148" i="4"/>
  <c r="K144" i="4"/>
  <c r="K140" i="4"/>
  <c r="K136" i="4"/>
  <c r="K132" i="4"/>
  <c r="K128" i="4"/>
  <c r="K124" i="4"/>
  <c r="K120" i="4"/>
  <c r="K116" i="4"/>
  <c r="K112" i="4"/>
  <c r="K108" i="4"/>
  <c r="K104" i="4"/>
  <c r="K100" i="4"/>
  <c r="K96" i="4"/>
  <c r="K92" i="4"/>
  <c r="K88" i="4"/>
  <c r="K84" i="4"/>
  <c r="K80" i="4"/>
  <c r="K76" i="4"/>
  <c r="K72" i="4"/>
  <c r="K68" i="4"/>
  <c r="K64" i="4"/>
  <c r="K60" i="4"/>
  <c r="K56" i="4"/>
  <c r="K52" i="4"/>
  <c r="K48" i="4"/>
  <c r="K44" i="4"/>
  <c r="K40" i="4"/>
  <c r="K36" i="4"/>
  <c r="K32" i="4"/>
  <c r="K28" i="4"/>
  <c r="K24" i="4"/>
  <c r="K20" i="4"/>
  <c r="K16" i="4"/>
  <c r="K12" i="4"/>
  <c r="K8" i="4"/>
  <c r="K346" i="4"/>
  <c r="G351" i="4"/>
  <c r="J351" i="4"/>
  <c r="I351" i="4"/>
  <c r="H351" i="4"/>
  <c r="K351" i="4" l="1"/>
  <c r="E355" i="5"/>
  <c r="D355" i="5"/>
</calcChain>
</file>

<file path=xl/sharedStrings.xml><?xml version="1.0" encoding="utf-8"?>
<sst xmlns="http://schemas.openxmlformats.org/spreadsheetml/2006/main" count="1289" uniqueCount="807">
  <si>
    <t>PAPUDO</t>
  </si>
  <si>
    <t>VIÑA DEL MAR</t>
  </si>
  <si>
    <t>VILLA ALEMANA</t>
  </si>
  <si>
    <t>CASABLANCA</t>
  </si>
  <si>
    <t>QUINTERO</t>
  </si>
  <si>
    <t>JUAN FERNANDEZ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</si>
  <si>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</si>
  <si>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</si>
  <si>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</si>
  <si>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</si>
  <si>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</si>
  <si>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</si>
  <si>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</si>
  <si>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</si>
  <si>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</si>
  <si>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</si>
  <si>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</si>
  <si>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</si>
  <si>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SAN FELIPE</t>
  </si>
  <si>
    <t>PANQUEHUE</t>
  </si>
  <si>
    <t>CATEMU</t>
  </si>
  <si>
    <t>PUTAENDO</t>
  </si>
  <si>
    <t>LOS ANDES</t>
  </si>
  <si>
    <t>CALLE LARGA</t>
  </si>
  <si>
    <t>SAN ESTEBAN</t>
  </si>
  <si>
    <t>RINCONADA</t>
  </si>
  <si>
    <t>RANCAGUA</t>
  </si>
  <si>
    <t>GRANEROS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</si>
  <si>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</si>
  <si>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</si>
  <si>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</si>
  <si>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</si>
  <si>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</si>
  <si>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</si>
  <si>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</si>
  <si>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</si>
  <si>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</si>
  <si>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</si>
  <si>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</si>
  <si>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</si>
  <si>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</si>
  <si>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</si>
  <si>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</si>
  <si>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</si>
  <si>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</si>
  <si>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</si>
  <si>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</si>
  <si>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</si>
  <si>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</si>
  <si>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PUMANQUE</t>
  </si>
  <si>
    <t>PICHILEMU</t>
  </si>
  <si>
    <t>NAVIDAD</t>
  </si>
  <si>
    <t>LITUECHE</t>
  </si>
  <si>
    <t>LA ESTRELLA</t>
  </si>
  <si>
    <t>PAREDONES</t>
  </si>
  <si>
    <t>TENO</t>
  </si>
  <si>
    <t>ROMERAL</t>
  </si>
  <si>
    <t>RAUCO</t>
  </si>
  <si>
    <t>HUALAÑE</t>
  </si>
  <si>
    <t>MOLINA</t>
  </si>
  <si>
    <t>SAGRADA FAMILIA</t>
  </si>
  <si>
    <t>TALCA</t>
  </si>
  <si>
    <t>SAN CLEMENTE</t>
  </si>
  <si>
    <t>PELARCO</t>
  </si>
  <si>
    <t>PENCAHUE</t>
  </si>
  <si>
    <t>MAULE</t>
  </si>
  <si>
    <t>CUREPTO</t>
  </si>
  <si>
    <t>EMPEDRADO</t>
  </si>
  <si>
    <t>SAN RAFAEL</t>
  </si>
  <si>
    <t>LINARES</t>
  </si>
  <si>
    <t>YERBAS BUENAS</t>
  </si>
  <si>
    <t>PARRAL</t>
  </si>
  <si>
    <t>RETIRO</t>
  </si>
  <si>
    <t>VILLA ALEGRE</t>
  </si>
  <si>
    <t>SAN JAVIER</t>
  </si>
  <si>
    <t>CAUQUENES</t>
  </si>
  <si>
    <t>PELLUHUE</t>
  </si>
  <si>
    <t>CHANCO</t>
  </si>
  <si>
    <t>PINTO</t>
  </si>
  <si>
    <t>COIHUECO</t>
  </si>
  <si>
    <t>QUIRIHUE</t>
  </si>
  <si>
    <t>NINHUE</t>
  </si>
  <si>
    <t>PORTEZUELO</t>
  </si>
  <si>
    <t>COBQUECURA</t>
  </si>
  <si>
    <t>SAN CARLOS</t>
  </si>
  <si>
    <t>BULNES</t>
  </si>
  <si>
    <t>SAN IGNACIO</t>
  </si>
  <si>
    <t>YUNGAY</t>
  </si>
  <si>
    <t>PEMUCO</t>
  </si>
  <si>
    <t>EL CARMEN</t>
  </si>
  <si>
    <t>COELEMU</t>
  </si>
  <si>
    <t>PENCO</t>
  </si>
  <si>
    <t>HUALQUI</t>
  </si>
  <si>
    <t>FLORIDA</t>
  </si>
  <si>
    <t>TALCAHUANO</t>
  </si>
  <si>
    <t>CORONEL</t>
  </si>
  <si>
    <t>LOTA</t>
  </si>
  <si>
    <t>SANTA JUANA</t>
  </si>
  <si>
    <t>SAN PEDRO DE LA PAZ</t>
  </si>
  <si>
    <t>CHIGUAYANTE</t>
  </si>
  <si>
    <t>ARAUCO</t>
  </si>
  <si>
    <t>CURANILAHUE</t>
  </si>
  <si>
    <t>LEBU</t>
  </si>
  <si>
    <t>CAÑETE</t>
  </si>
  <si>
    <t>CONTULMO</t>
  </si>
  <si>
    <t>LAJA</t>
  </si>
  <si>
    <t>QUILLECO</t>
  </si>
  <si>
    <t>NACIMIENTO</t>
  </si>
  <si>
    <t>NEGRETE</t>
  </si>
  <si>
    <t>QUILACO</t>
  </si>
  <si>
    <t>YUMBEL</t>
  </si>
  <si>
    <t>CABRERO</t>
  </si>
  <si>
    <t>SAN ROSENDO</t>
  </si>
  <si>
    <t>TUCAPEL</t>
  </si>
  <si>
    <t>ANTUCO</t>
  </si>
  <si>
    <t>ANGOL</t>
  </si>
  <si>
    <t>LOS SAUCES</t>
  </si>
  <si>
    <t>RENAICO</t>
  </si>
  <si>
    <t>COLLIPULLI</t>
  </si>
  <si>
    <t>ERCILLA</t>
  </si>
  <si>
    <t>LUMACO</t>
  </si>
  <si>
    <t>VICTORIA</t>
  </si>
  <si>
    <t>LONQUIMAY</t>
  </si>
  <si>
    <t>TEMUCO</t>
  </si>
  <si>
    <t>FREIRE</t>
  </si>
  <si>
    <t>CUNCO</t>
  </si>
  <si>
    <t>LAUTARO</t>
  </si>
  <si>
    <t>PERQUENCO</t>
  </si>
  <si>
    <t>GALVARINO</t>
  </si>
  <si>
    <t>NUEVA IMPERIAL</t>
  </si>
  <si>
    <t>CARAHUE</t>
  </si>
  <si>
    <t>GORBEA</t>
  </si>
  <si>
    <t>LONCOCHE</t>
  </si>
  <si>
    <t>VILLARRICA</t>
  </si>
  <si>
    <t>MELIPEUCO</t>
  </si>
  <si>
    <t>CURARREHUE</t>
  </si>
  <si>
    <t>TEODORO SCHMIDT</t>
  </si>
  <si>
    <t>PADRE LAS CASAS</t>
  </si>
  <si>
    <t>CHOLCHOL</t>
  </si>
  <si>
    <t>VALDIVIA</t>
  </si>
  <si>
    <t>LANCO</t>
  </si>
  <si>
    <t>LOS LAGOS</t>
  </si>
  <si>
    <t>FUTRONO</t>
  </si>
  <si>
    <t>CORRAL</t>
  </si>
  <si>
    <t>PANGUIPULLI</t>
  </si>
  <si>
    <t>PAILLACO</t>
  </si>
  <si>
    <t>LAGO RANCO</t>
  </si>
  <si>
    <t>OSORNO</t>
  </si>
  <si>
    <t>SAN PABLO</t>
  </si>
  <si>
    <t>PUERTO OCTAY</t>
  </si>
  <si>
    <t>PUYEHUE</t>
  </si>
  <si>
    <t>PURRANQUE</t>
  </si>
  <si>
    <t>SAN JUAN DE LA COSTA</t>
  </si>
  <si>
    <t>PUERTO MONTT</t>
  </si>
  <si>
    <t>PUERTO VARAS</t>
  </si>
  <si>
    <t>FRESIA</t>
  </si>
  <si>
    <t>FRUTILLAR</t>
  </si>
  <si>
    <t>LLANQUIHUE</t>
  </si>
  <si>
    <t>LOS MUERMOS</t>
  </si>
  <si>
    <t>CALBUCO</t>
  </si>
  <si>
    <t>CASTRO</t>
  </si>
  <si>
    <t>CHONCHI</t>
  </si>
  <si>
    <t>QUELLON</t>
  </si>
  <si>
    <t>ANCUD</t>
  </si>
  <si>
    <t>QUEMCHI</t>
  </si>
  <si>
    <t>DALCAHUE</t>
  </si>
  <si>
    <t>QUINCHAO</t>
  </si>
  <si>
    <t>PALENA</t>
  </si>
  <si>
    <t>CISNES</t>
  </si>
  <si>
    <t>GUAITECAS</t>
  </si>
  <si>
    <t>CHILE CHICO</t>
  </si>
  <si>
    <t>COCHRANE</t>
  </si>
  <si>
    <t>TORTEL</t>
  </si>
  <si>
    <t>LAGO VERDE</t>
  </si>
  <si>
    <t>SAN GREGORIO</t>
  </si>
  <si>
    <t>PUNTA ARENAS</t>
  </si>
  <si>
    <t>LAGUNA BLANCA</t>
  </si>
  <si>
    <t>PORVENIR</t>
  </si>
  <si>
    <t>PRIMAVERA</t>
  </si>
  <si>
    <t>TIMAUKEL</t>
  </si>
  <si>
    <t>SANTIAGO</t>
  </si>
  <si>
    <t>PROVIDENCIA</t>
  </si>
  <si>
    <t>ÑUÑOA</t>
  </si>
  <si>
    <t>SAN MIGUEL</t>
  </si>
  <si>
    <t>QUINTA NORMAL</t>
  </si>
  <si>
    <t>LAS CONDES</t>
  </si>
  <si>
    <t>LA CISTERNA</t>
  </si>
  <si>
    <t>PUDAHUEL</t>
  </si>
  <si>
    <t>RENCA</t>
  </si>
  <si>
    <t>QUILICURA</t>
  </si>
  <si>
    <t>LA FLORIDA</t>
  </si>
  <si>
    <t>LA GRANJA</t>
  </si>
  <si>
    <t>LA REINA</t>
  </si>
  <si>
    <t>MACUL</t>
  </si>
  <si>
    <t>LA PINTANA</t>
  </si>
  <si>
    <t>LO PRADO</t>
  </si>
  <si>
    <t>CERRO NAVIA</t>
  </si>
  <si>
    <t>HUECHURABA</t>
  </si>
  <si>
    <t>RECOLETA</t>
  </si>
  <si>
    <t>VITACURA</t>
  </si>
  <si>
    <t>LO BARNECHEA</t>
  </si>
  <si>
    <t>PEDRO AGUIRRE CERDA</t>
  </si>
  <si>
    <t>LO ESPEJO</t>
  </si>
  <si>
    <t>EL BOSQUE</t>
  </si>
  <si>
    <t>CERRILLOS</t>
  </si>
  <si>
    <t>INDEPENDENCIA</t>
  </si>
  <si>
    <t>COLINA</t>
  </si>
  <si>
    <t>LAMPA</t>
  </si>
  <si>
    <t>PUENTE ALTO</t>
  </si>
  <si>
    <t>PIRQUE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</si>
  <si>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</si>
  <si>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</si>
  <si>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</si>
  <si>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</si>
  <si>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</si>
  <si>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</si>
  <si>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</si>
  <si>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</si>
  <si>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</si>
  <si>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</si>
  <si>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SAN PEDRO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</si>
  <si>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</si>
  <si>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</si>
  <si>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</si>
  <si>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</si>
  <si>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</si>
  <si>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</si>
  <si>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</si>
  <si>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</si>
  <si>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</si>
  <si>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</si>
  <si>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TOCOPILLA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</si>
  <si>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</si>
  <si>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</si>
  <si>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</si>
  <si>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</si>
  <si>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</si>
  <si>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</si>
  <si>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</si>
  <si>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</si>
  <si>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</si>
  <si>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</si>
  <si>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</si>
  <si>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</si>
  <si>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</si>
  <si>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</si>
  <si>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</si>
  <si>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</si>
  <si>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</si>
  <si>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</si>
  <si>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</si>
  <si>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</si>
  <si>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OVALLE</t>
  </si>
  <si>
    <t>MONTE PATRIA</t>
  </si>
  <si>
    <t>PUNITAQUI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</si>
  <si>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</si>
  <si>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</si>
  <si>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</si>
  <si>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</si>
  <si>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</si>
  <si>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</si>
  <si>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</si>
  <si>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</si>
  <si>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</si>
  <si>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N°</t>
  </si>
  <si>
    <t>Total</t>
  </si>
  <si>
    <t>RUT</t>
  </si>
  <si>
    <t>CONARA</t>
  </si>
  <si>
    <t>MONTO</t>
  </si>
  <si>
    <t>69010100-9</t>
  </si>
  <si>
    <t>69251000-3</t>
  </si>
  <si>
    <t>69250800-9</t>
  </si>
  <si>
    <t>69250700-2</t>
  </si>
  <si>
    <t>GRAL. LAGOS</t>
  </si>
  <si>
    <t>69010300-1</t>
  </si>
  <si>
    <t>69010400-8</t>
  </si>
  <si>
    <t>83017500-8</t>
  </si>
  <si>
    <t>69010200-5</t>
  </si>
  <si>
    <t>69251100-K</t>
  </si>
  <si>
    <t>69250400-3</t>
  </si>
  <si>
    <t>69265100-6</t>
  </si>
  <si>
    <t>69020100-3</t>
  </si>
  <si>
    <t>69253600-2</t>
  </si>
  <si>
    <t>MARIA ELENA</t>
  </si>
  <si>
    <t>69020300-6</t>
  </si>
  <si>
    <t>69020500-9</t>
  </si>
  <si>
    <t>69020400-2</t>
  </si>
  <si>
    <t>69253200-7</t>
  </si>
  <si>
    <t>69020200-K</t>
  </si>
  <si>
    <t>69252600-7</t>
  </si>
  <si>
    <t>69252500-0</t>
  </si>
  <si>
    <t>69030100-8</t>
  </si>
  <si>
    <t>69250500-K</t>
  </si>
  <si>
    <t>69030200-4</t>
  </si>
  <si>
    <t>69030300-0</t>
  </si>
  <si>
    <t>69030400-7</t>
  </si>
  <si>
    <t>69030500-3</t>
  </si>
  <si>
    <t>69030600-K</t>
  </si>
  <si>
    <t>69030700-6</t>
  </si>
  <si>
    <t>69251900-0</t>
  </si>
  <si>
    <t>69040100-2</t>
  </si>
  <si>
    <t>69040200-9</t>
  </si>
  <si>
    <t>69040300-5</t>
  </si>
  <si>
    <t>69040400-1</t>
  </si>
  <si>
    <t>69040500-8</t>
  </si>
  <si>
    <t>69040600-4</t>
  </si>
  <si>
    <t>PAIHUANO</t>
  </si>
  <si>
    <t>69040700-0</t>
  </si>
  <si>
    <t>69040800-7</t>
  </si>
  <si>
    <t>69040900-3</t>
  </si>
  <si>
    <t>69041100-8</t>
  </si>
  <si>
    <t>COMBARBALA</t>
  </si>
  <si>
    <t>69041000-1</t>
  </si>
  <si>
    <t>RIO HURTADO</t>
  </si>
  <si>
    <t>69041200-4</t>
  </si>
  <si>
    <t>69041400-7</t>
  </si>
  <si>
    <t>69041500-3</t>
  </si>
  <si>
    <t>69041300-0</t>
  </si>
  <si>
    <t>69061800-1</t>
  </si>
  <si>
    <t>69050100-7</t>
  </si>
  <si>
    <t>69050500-2</t>
  </si>
  <si>
    <t>69050200-3</t>
  </si>
  <si>
    <t>69050400-6</t>
  </si>
  <si>
    <t>69050300-K</t>
  </si>
  <si>
    <t>69060900-2</t>
  </si>
  <si>
    <t>VALPARAISO</t>
  </si>
  <si>
    <t>69061000-0</t>
  </si>
  <si>
    <t>69061500-2</t>
  </si>
  <si>
    <t>69061300-K</t>
  </si>
  <si>
    <t>QUILPUE</t>
  </si>
  <si>
    <t>69061400-6</t>
  </si>
  <si>
    <t>69060700-K</t>
  </si>
  <si>
    <t>69060800-6</t>
  </si>
  <si>
    <t>PUCHUNCAVI</t>
  </si>
  <si>
    <t>69252300-8</t>
  </si>
  <si>
    <t>73568600-3</t>
  </si>
  <si>
    <t>CONCON</t>
  </si>
  <si>
    <t>69073400-1</t>
  </si>
  <si>
    <t>69073500-8</t>
  </si>
  <si>
    <t>69073600-4</t>
  </si>
  <si>
    <t>69073700-0</t>
  </si>
  <si>
    <t>69061700-5</t>
  </si>
  <si>
    <t>69061600-9</t>
  </si>
  <si>
    <t>69060100-1</t>
  </si>
  <si>
    <t>69060600-3</t>
  </si>
  <si>
    <t>69060500-7</t>
  </si>
  <si>
    <t>69060300-4</t>
  </si>
  <si>
    <t>69060200-8</t>
  </si>
  <si>
    <t>69061100-7</t>
  </si>
  <si>
    <t>69061200-3</t>
  </si>
  <si>
    <t>OLMUE</t>
  </si>
  <si>
    <t>69050600-9</t>
  </si>
  <si>
    <t>69050800-1</t>
  </si>
  <si>
    <t>69050900-8</t>
  </si>
  <si>
    <t>69050700-5</t>
  </si>
  <si>
    <t>69051000-6</t>
  </si>
  <si>
    <t>SANTA MARIA</t>
  </si>
  <si>
    <t>69060400-0</t>
  </si>
  <si>
    <t>LLAY LLAY</t>
  </si>
  <si>
    <t>69051100-2</t>
  </si>
  <si>
    <t>69051200-9</t>
  </si>
  <si>
    <t>69051400-1</t>
  </si>
  <si>
    <t>69051300-5</t>
  </si>
  <si>
    <t>69080100-0</t>
  </si>
  <si>
    <t>69080200-7</t>
  </si>
  <si>
    <t>MACHALI</t>
  </si>
  <si>
    <t>69080300-3</t>
  </si>
  <si>
    <t>69080500-6</t>
  </si>
  <si>
    <t>SAN FRANCISCO DE MOSTAZAL</t>
  </si>
  <si>
    <t>69080600-2</t>
  </si>
  <si>
    <t>69080700-9</t>
  </si>
  <si>
    <t>69080400-K</t>
  </si>
  <si>
    <t>69080900-1</t>
  </si>
  <si>
    <t>69080800-5</t>
  </si>
  <si>
    <t>69081000-k</t>
  </si>
  <si>
    <t>69081100-6</t>
  </si>
  <si>
    <t>69081200-2</t>
  </si>
  <si>
    <t>69081300-9</t>
  </si>
  <si>
    <t>69081400-5</t>
  </si>
  <si>
    <t>69081500-1</t>
  </si>
  <si>
    <t>69081600-8</t>
  </si>
  <si>
    <t>69081700-4</t>
  </si>
  <si>
    <t>69090100-5</t>
  </si>
  <si>
    <t>69090300-8</t>
  </si>
  <si>
    <t>69090400-4</t>
  </si>
  <si>
    <t>69090200-1</t>
  </si>
  <si>
    <t>69090600-7</t>
  </si>
  <si>
    <t>69090500-0</t>
  </si>
  <si>
    <t>69091000-4</t>
  </si>
  <si>
    <t>69091500-6</t>
  </si>
  <si>
    <t>69090700-3</t>
  </si>
  <si>
    <t>CHEPICA</t>
  </si>
  <si>
    <t>69090800-K</t>
  </si>
  <si>
    <t>69091200-7</t>
  </si>
  <si>
    <t>69073800-7</t>
  </si>
  <si>
    <t>69091100-0</t>
  </si>
  <si>
    <t>69091400-K</t>
  </si>
  <si>
    <t>69091300-3</t>
  </si>
  <si>
    <t>MARCHIGUE</t>
  </si>
  <si>
    <t>69090900-6</t>
  </si>
  <si>
    <t>69100100-8</t>
  </si>
  <si>
    <t>CURICO</t>
  </si>
  <si>
    <t>69100300-0</t>
  </si>
  <si>
    <t>69100200-4</t>
  </si>
  <si>
    <t>69100400-7</t>
  </si>
  <si>
    <t>69100500-3</t>
  </si>
  <si>
    <t>LICANTEN</t>
  </si>
  <si>
    <t>69100700-6</t>
  </si>
  <si>
    <t>VICHUQUEN</t>
  </si>
  <si>
    <t>69100600-K</t>
  </si>
  <si>
    <t>69110100-2</t>
  </si>
  <si>
    <t>69110200-9</t>
  </si>
  <si>
    <t>69110400-1</t>
  </si>
  <si>
    <t>69110500-8</t>
  </si>
  <si>
    <t>69110600-4</t>
  </si>
  <si>
    <t>69110700-0</t>
  </si>
  <si>
    <t>RIO CLARO</t>
  </si>
  <si>
    <t>69110800-7</t>
  </si>
  <si>
    <t>69110900-3</t>
  </si>
  <si>
    <t>69110300-5</t>
  </si>
  <si>
    <t>69120100-7</t>
  </si>
  <si>
    <t>CONSTITUCION</t>
  </si>
  <si>
    <t>69120200-3</t>
  </si>
  <si>
    <t>69264500-6</t>
  </si>
  <si>
    <t>69130300-4</t>
  </si>
  <si>
    <t>69130400-0</t>
  </si>
  <si>
    <t>69130500-7</t>
  </si>
  <si>
    <t>COLBUN</t>
  </si>
  <si>
    <t>69130600-3</t>
  </si>
  <si>
    <t>LONGAVI</t>
  </si>
  <si>
    <t>69130700-K</t>
  </si>
  <si>
    <t>69130800-6</t>
  </si>
  <si>
    <t>69130200-8</t>
  </si>
  <si>
    <t>69130100-1</t>
  </si>
  <si>
    <t>69120400-6</t>
  </si>
  <si>
    <t>69252700-3</t>
  </si>
  <si>
    <t>69120300-K</t>
  </si>
  <si>
    <t>69150400-K</t>
  </si>
  <si>
    <t>CONCEPCION</t>
  </si>
  <si>
    <t>69150500-6</t>
  </si>
  <si>
    <t>69150600-2</t>
  </si>
  <si>
    <t>69150700-9</t>
  </si>
  <si>
    <t>69150100-0</t>
  </si>
  <si>
    <t>TOME</t>
  </si>
  <si>
    <t>69150800-5</t>
  </si>
  <si>
    <t>69151200-2</t>
  </si>
  <si>
    <t>69151300-9</t>
  </si>
  <si>
    <t>69151400-5</t>
  </si>
  <si>
    <t>69264800-5</t>
  </si>
  <si>
    <t>69264700-9</t>
  </si>
  <si>
    <t>69264400-K</t>
  </si>
  <si>
    <t>HUALPEN</t>
  </si>
  <si>
    <t>69160100-5</t>
  </si>
  <si>
    <t>69160200-1</t>
  </si>
  <si>
    <t>69160300-8</t>
  </si>
  <si>
    <t>69160400-4</t>
  </si>
  <si>
    <t>LOS ALAMOS</t>
  </si>
  <si>
    <t>69160500-0</t>
  </si>
  <si>
    <t>69160600-7</t>
  </si>
  <si>
    <t>69160700-3</t>
  </si>
  <si>
    <t>TIRUA</t>
  </si>
  <si>
    <t>69170100-K</t>
  </si>
  <si>
    <t>LOS ANGELES</t>
  </si>
  <si>
    <t>69170200-6</t>
  </si>
  <si>
    <t>SANTA BARBARA</t>
  </si>
  <si>
    <t>69170300-2</t>
  </si>
  <si>
    <t>69170400-9</t>
  </si>
  <si>
    <t>69170700-8</t>
  </si>
  <si>
    <t>69170800-4</t>
  </si>
  <si>
    <t>69170500-5</t>
  </si>
  <si>
    <t>MULCHEN</t>
  </si>
  <si>
    <t>69172600-2</t>
  </si>
  <si>
    <t>69150900-1</t>
  </si>
  <si>
    <t>69151000-K</t>
  </si>
  <si>
    <t>69151100-6</t>
  </si>
  <si>
    <t>69141800-6</t>
  </si>
  <si>
    <t>69250900-5</t>
  </si>
  <si>
    <t>69264600-2</t>
  </si>
  <si>
    <t>ALTO BIOBIO</t>
  </si>
  <si>
    <t>69140900-7</t>
  </si>
  <si>
    <t>CHILLAN</t>
  </si>
  <si>
    <t>69141000-5</t>
  </si>
  <si>
    <t>69141100-1</t>
  </si>
  <si>
    <t>69140100-6</t>
  </si>
  <si>
    <t>69140300-9</t>
  </si>
  <si>
    <t>69140200-2</t>
  </si>
  <si>
    <t>69140400-5</t>
  </si>
  <si>
    <t>69250600-6</t>
  </si>
  <si>
    <t>TREHUACO</t>
  </si>
  <si>
    <t>69140500-1</t>
  </si>
  <si>
    <t>69140600-8</t>
  </si>
  <si>
    <t>ÑIQUEN</t>
  </si>
  <si>
    <t>69140700-4</t>
  </si>
  <si>
    <t>SAN FABIAN</t>
  </si>
  <si>
    <t>69140800-0</t>
  </si>
  <si>
    <t>SAN NICOLAS</t>
  </si>
  <si>
    <t>69141200-8</t>
  </si>
  <si>
    <t>69141300-4</t>
  </si>
  <si>
    <t>69141400-0</t>
  </si>
  <si>
    <t>QUILLON</t>
  </si>
  <si>
    <t>69141500-7</t>
  </si>
  <si>
    <t>69141600-3</t>
  </si>
  <si>
    <t>69141700-K</t>
  </si>
  <si>
    <t>69150300-3</t>
  </si>
  <si>
    <t>RANQUIL</t>
  </si>
  <si>
    <t>69150200-7</t>
  </si>
  <si>
    <t>69266500-7</t>
  </si>
  <si>
    <t>CHILLAN VIEJO</t>
  </si>
  <si>
    <t>69180100-4</t>
  </si>
  <si>
    <t>69180200-0</t>
  </si>
  <si>
    <t>PUREN</t>
  </si>
  <si>
    <t>69180300-7</t>
  </si>
  <si>
    <t>69180400-3</t>
  </si>
  <si>
    <t>69180500-K</t>
  </si>
  <si>
    <t>69180600-6</t>
  </si>
  <si>
    <t>69180700-2</t>
  </si>
  <si>
    <t>TRAIGUEN</t>
  </si>
  <si>
    <t>69180800-9</t>
  </si>
  <si>
    <t>69180900-5</t>
  </si>
  <si>
    <t>69181000-3</t>
  </si>
  <si>
    <t>CURACAUTIN</t>
  </si>
  <si>
    <t>69181100-K</t>
  </si>
  <si>
    <t>69190700-7</t>
  </si>
  <si>
    <t>69190800-3</t>
  </si>
  <si>
    <t>VILCUN</t>
  </si>
  <si>
    <t>69190900-K</t>
  </si>
  <si>
    <t>69191000-8</t>
  </si>
  <si>
    <t>69190100-9</t>
  </si>
  <si>
    <t>69190300-1</t>
  </si>
  <si>
    <t>69190200-5</t>
  </si>
  <si>
    <t>69190400-8</t>
  </si>
  <si>
    <t>69190500-4</t>
  </si>
  <si>
    <t>69190600-0</t>
  </si>
  <si>
    <t>PUERTO SAAVEDRA</t>
  </si>
  <si>
    <t>69191300-7</t>
  </si>
  <si>
    <t>PITRUFQUEN</t>
  </si>
  <si>
    <t>69191200-0</t>
  </si>
  <si>
    <t>69191400-3</t>
  </si>
  <si>
    <t>TOLTEN</t>
  </si>
  <si>
    <t>69191100-4</t>
  </si>
  <si>
    <t>69191500-K</t>
  </si>
  <si>
    <t>69191600-6</t>
  </si>
  <si>
    <t>PUCON</t>
  </si>
  <si>
    <t>70766500-9</t>
  </si>
  <si>
    <t>69252400-4</t>
  </si>
  <si>
    <t>69252100-5</t>
  </si>
  <si>
    <t>61955000-5</t>
  </si>
  <si>
    <t>69265000-K</t>
  </si>
  <si>
    <t>69200100-1</t>
  </si>
  <si>
    <t>69200400-0</t>
  </si>
  <si>
    <t>SN.J. MARIQUINA</t>
  </si>
  <si>
    <t>69200300-4</t>
  </si>
  <si>
    <t>69200600-3</t>
  </si>
  <si>
    <t>69200700-K</t>
  </si>
  <si>
    <t>69200200-8</t>
  </si>
  <si>
    <t>69200500-7</t>
  </si>
  <si>
    <t>MAFIL</t>
  </si>
  <si>
    <t>69201200-3</t>
  </si>
  <si>
    <t>69200800-6</t>
  </si>
  <si>
    <t>LA UNION</t>
  </si>
  <si>
    <t>69200900-2</t>
  </si>
  <si>
    <t>69201000-0</t>
  </si>
  <si>
    <t>RIO BUENO</t>
  </si>
  <si>
    <t>69201100-7</t>
  </si>
  <si>
    <t>69210100-6</t>
  </si>
  <si>
    <t>69210200-2</t>
  </si>
  <si>
    <t>69210400-5</t>
  </si>
  <si>
    <t>69210600-8</t>
  </si>
  <si>
    <t>69210300-9</t>
  </si>
  <si>
    <t>RIO NEGRO</t>
  </si>
  <si>
    <t>69210500-1</t>
  </si>
  <si>
    <t>69251800-4</t>
  </si>
  <si>
    <t>69220100-0</t>
  </si>
  <si>
    <t>69252000-9</t>
  </si>
  <si>
    <t>COCHAMO</t>
  </si>
  <si>
    <t>69220200-7</t>
  </si>
  <si>
    <t>69220400-K</t>
  </si>
  <si>
    <t>69220700-9</t>
  </si>
  <si>
    <t>69220300-3</t>
  </si>
  <si>
    <t>69220500-6</t>
  </si>
  <si>
    <t>MAULLIN</t>
  </si>
  <si>
    <t>69220800-5</t>
  </si>
  <si>
    <t>69220600-2</t>
  </si>
  <si>
    <t>69230400-4</t>
  </si>
  <si>
    <t>69230500-0</t>
  </si>
  <si>
    <t>69230600-7</t>
  </si>
  <si>
    <t>QUEILEN</t>
  </si>
  <si>
    <t>69230700-3</t>
  </si>
  <si>
    <t>69230800-K</t>
  </si>
  <si>
    <t>PUQUELDON</t>
  </si>
  <si>
    <t>69230100-5</t>
  </si>
  <si>
    <t>69230200-1</t>
  </si>
  <si>
    <t>69230300-8</t>
  </si>
  <si>
    <t>69231000-4</t>
  </si>
  <si>
    <t>CURACO DE VELEZ</t>
  </si>
  <si>
    <t>69230900-6</t>
  </si>
  <si>
    <t>69231100-0</t>
  </si>
  <si>
    <t>CHAITEN</t>
  </si>
  <si>
    <t>69252200-1</t>
  </si>
  <si>
    <t>HUALAIHUE</t>
  </si>
  <si>
    <t>69231200-7</t>
  </si>
  <si>
    <t>FUTALEUFU</t>
  </si>
  <si>
    <t>69231300-3</t>
  </si>
  <si>
    <t>69240100-K</t>
  </si>
  <si>
    <t>AYSEN</t>
  </si>
  <si>
    <t>69240200-6</t>
  </si>
  <si>
    <t>69253300-3</t>
  </si>
  <si>
    <t>69240400-9</t>
  </si>
  <si>
    <t>69253100-0</t>
  </si>
  <si>
    <t>RIO IBAÑEZ</t>
  </si>
  <si>
    <t>69254500-1</t>
  </si>
  <si>
    <t>69253500-6</t>
  </si>
  <si>
    <t>O'HIGGINS</t>
  </si>
  <si>
    <t>69253400-K</t>
  </si>
  <si>
    <t>69240300-2</t>
  </si>
  <si>
    <t>COYHAIQUE</t>
  </si>
  <si>
    <t>69253000-4</t>
  </si>
  <si>
    <t>69250100-4</t>
  </si>
  <si>
    <t>PUERTO NATALES</t>
  </si>
  <si>
    <t>69251700-8</t>
  </si>
  <si>
    <t>TORRES DE PAINE</t>
  </si>
  <si>
    <t>69251400-9</t>
  </si>
  <si>
    <t>RIO VERDE</t>
  </si>
  <si>
    <t>69251500-5</t>
  </si>
  <si>
    <t>69250200-0</t>
  </si>
  <si>
    <t>69251200-6</t>
  </si>
  <si>
    <t>69250300-7</t>
  </si>
  <si>
    <t>69251300-2</t>
  </si>
  <si>
    <t>69251600-1</t>
  </si>
  <si>
    <t>69254400-5</t>
  </si>
  <si>
    <t>NAVARINO</t>
  </si>
  <si>
    <t>ANTARTICA</t>
  </si>
  <si>
    <t>69070100-6</t>
  </si>
  <si>
    <t>69070300-9</t>
  </si>
  <si>
    <t>69070500-1</t>
  </si>
  <si>
    <t>69070800-0</t>
  </si>
  <si>
    <t>69071000-5</t>
  </si>
  <si>
    <t>69070400-5</t>
  </si>
  <si>
    <t>69070900-7</t>
  </si>
  <si>
    <t>MAIPU</t>
  </si>
  <si>
    <t>69072000-0</t>
  </si>
  <si>
    <t>69071100-1</t>
  </si>
  <si>
    <t>69071200-8</t>
  </si>
  <si>
    <t>69071300-4</t>
  </si>
  <si>
    <t>69070200-2</t>
  </si>
  <si>
    <t>CONCHALI</t>
  </si>
  <si>
    <t>69070700-4</t>
  </si>
  <si>
    <t>69072400-6</t>
  </si>
  <si>
    <t>69070600-8</t>
  </si>
  <si>
    <t>69253700-9</t>
  </si>
  <si>
    <t>69254000-K</t>
  </si>
  <si>
    <t>PEÑALOLEN</t>
  </si>
  <si>
    <t>69253900-1</t>
  </si>
  <si>
    <t>SAN RAMON</t>
  </si>
  <si>
    <t>69253800-5</t>
  </si>
  <si>
    <t>69254100-6</t>
  </si>
  <si>
    <t>69254200-2</t>
  </si>
  <si>
    <t>69254300-9</t>
  </si>
  <si>
    <t>ESTACION CENTRAL</t>
  </si>
  <si>
    <t>69255400-0</t>
  </si>
  <si>
    <t>69254800-0</t>
  </si>
  <si>
    <t>69255600-3</t>
  </si>
  <si>
    <t>69255200-8</t>
  </si>
  <si>
    <t>69254900-7</t>
  </si>
  <si>
    <t>69254600-8</t>
  </si>
  <si>
    <t>SAN JOAQUIN</t>
  </si>
  <si>
    <t>69255100-1</t>
  </si>
  <si>
    <t>69255300-4</t>
  </si>
  <si>
    <t>69255000-5</t>
  </si>
  <si>
    <t>69255500-7</t>
  </si>
  <si>
    <t>69071500-7</t>
  </si>
  <si>
    <t>69071400-0</t>
  </si>
  <si>
    <t>69071600-3</t>
  </si>
  <si>
    <t>TIL-TIL</t>
  </si>
  <si>
    <t>69072100-7</t>
  </si>
  <si>
    <t>69072200-3</t>
  </si>
  <si>
    <t>69072300-K</t>
  </si>
  <si>
    <t>SAN JOSE DE MAIPO</t>
  </si>
  <si>
    <t>69072700-5</t>
  </si>
  <si>
    <t>69072800-1</t>
  </si>
  <si>
    <t>69072500-2</t>
  </si>
  <si>
    <t>69072600-9</t>
  </si>
  <si>
    <t>69071800-6</t>
  </si>
  <si>
    <t>69071900-2</t>
  </si>
  <si>
    <t>69073000-6</t>
  </si>
  <si>
    <t>69071700-K</t>
  </si>
  <si>
    <t>69261400-3</t>
  </si>
  <si>
    <t>69072900-8</t>
  </si>
  <si>
    <t>69073300-5</t>
  </si>
  <si>
    <t>MARIA PINTO</t>
  </si>
  <si>
    <t>69073900-3</t>
  </si>
  <si>
    <t>CURACAVI</t>
  </si>
  <si>
    <t>69073100-2</t>
  </si>
  <si>
    <t>69073200-9</t>
  </si>
  <si>
    <t>ALHUE</t>
  </si>
  <si>
    <t>NOMBRE COMUNA</t>
  </si>
  <si>
    <t>CÓDIGO</t>
  </si>
  <si>
    <t>Educación</t>
  </si>
  <si>
    <t>Salud</t>
  </si>
  <si>
    <t>Cementerio</t>
  </si>
  <si>
    <t>Menores</t>
  </si>
  <si>
    <t>Pensionados</t>
  </si>
  <si>
    <t xml:space="preserve">Totales </t>
  </si>
  <si>
    <t xml:space="preserve">Nº Pensionados </t>
  </si>
  <si>
    <t xml:space="preserve">Monto de Aguinaldo en $ </t>
  </si>
  <si>
    <t xml:space="preserve">Nº Personas </t>
  </si>
  <si>
    <t>$</t>
  </si>
  <si>
    <t>GENERAL LAGOS</t>
  </si>
  <si>
    <t>MARÍA ELENA</t>
  </si>
  <si>
    <t>DIEGO DE ALMAGRO</t>
  </si>
  <si>
    <t>PAIGUANO</t>
  </si>
  <si>
    <t>COMBARBALÁ</t>
  </si>
  <si>
    <t>RÍO HURTADO</t>
  </si>
  <si>
    <t>VALPARAÍSO</t>
  </si>
  <si>
    <t>QUILPUÉ</t>
  </si>
  <si>
    <t>PUCHUNCAVÍ</t>
  </si>
  <si>
    <t>CONCÓN</t>
  </si>
  <si>
    <t>OLMUÉ</t>
  </si>
  <si>
    <t>SANTA MARÍA</t>
  </si>
  <si>
    <t>LLAILLAY</t>
  </si>
  <si>
    <t>MACHALÍ</t>
  </si>
  <si>
    <t>MOSTAZAL</t>
  </si>
  <si>
    <t>CHÉPICA</t>
  </si>
  <si>
    <t>MARCHIHUE</t>
  </si>
  <si>
    <t>CURICÓ</t>
  </si>
  <si>
    <t>LICANTÉN</t>
  </si>
  <si>
    <t>VICHUQUÉN</t>
  </si>
  <si>
    <t>RÍO CLARO</t>
  </si>
  <si>
    <t>CONSTITUCIÓN</t>
  </si>
  <si>
    <t>COLBÚN</t>
  </si>
  <si>
    <t>LONGAVÍ</t>
  </si>
  <si>
    <t>CHILLÁN</t>
  </si>
  <si>
    <t>TREGUACO</t>
  </si>
  <si>
    <t>ÑIQUÉN</t>
  </si>
  <si>
    <t>SAN FABIÁN</t>
  </si>
  <si>
    <t>SAN NICOLÁS</t>
  </si>
  <si>
    <t>QUILLÓN</t>
  </si>
  <si>
    <t>RÁNQUIL</t>
  </si>
  <si>
    <t>CHILLÁN VIEJO</t>
  </si>
  <si>
    <t>CONCEPCIÓN</t>
  </si>
  <si>
    <t>TOMÉ</t>
  </si>
  <si>
    <t>HUALPÉN</t>
  </si>
  <si>
    <t>LOS ÁLAMOS</t>
  </si>
  <si>
    <t>TIRÚA</t>
  </si>
  <si>
    <t>LOS ÁNGELES</t>
  </si>
  <si>
    <t>SANTA BÁRBARA</t>
  </si>
  <si>
    <t>MULCHÉN</t>
  </si>
  <si>
    <t>ALTO BIOBÍO</t>
  </si>
  <si>
    <t>PURÉN</t>
  </si>
  <si>
    <t>TRAIGUÉN</t>
  </si>
  <si>
    <t>CURACAUTÍN</t>
  </si>
  <si>
    <t>VILCÚN</t>
  </si>
  <si>
    <t>SAAVEDRA</t>
  </si>
  <si>
    <t>PITRUFQUÉN</t>
  </si>
  <si>
    <t>TOLTÉN</t>
  </si>
  <si>
    <t>PUCÓN</t>
  </si>
  <si>
    <t>MARIQUINA</t>
  </si>
  <si>
    <t>MÁFIL</t>
  </si>
  <si>
    <t>LA UNIÓN</t>
  </si>
  <si>
    <t>RÍO BUENO</t>
  </si>
  <si>
    <t>RÍO NEGRO</t>
  </si>
  <si>
    <t>COCHAMÓ</t>
  </si>
  <si>
    <t>MAULLÍN</t>
  </si>
  <si>
    <t>QUEILÉN</t>
  </si>
  <si>
    <t>PUQUELDÓN</t>
  </si>
  <si>
    <t>CURACO DE VÉLEZ</t>
  </si>
  <si>
    <t>CHAITÉN</t>
  </si>
  <si>
    <t>HUALAIHUÉ</t>
  </si>
  <si>
    <t>FUTALEUFÚ</t>
  </si>
  <si>
    <t>AISÉN</t>
  </si>
  <si>
    <t>RÍO IBÁÑEZ</t>
  </si>
  <si>
    <t>OHIGGINS</t>
  </si>
  <si>
    <t>COIHAIQUE</t>
  </si>
  <si>
    <t>NATALES</t>
  </si>
  <si>
    <t>TORRES DEL PAINE</t>
  </si>
  <si>
    <t>RÍO VERDE</t>
  </si>
  <si>
    <t>CABO DE HORNOS</t>
  </si>
  <si>
    <t>MAIPÚ</t>
  </si>
  <si>
    <t>CONCHALÍ</t>
  </si>
  <si>
    <t>PEÑALOLÉN</t>
  </si>
  <si>
    <t>SAN RAMÓN</t>
  </si>
  <si>
    <t>ESTACIÓN CENTRAL</t>
  </si>
  <si>
    <t>SAN JOAQUÍN</t>
  </si>
  <si>
    <t>TILTIL</t>
  </si>
  <si>
    <t>SAN JOSÉ DE MAIPO</t>
  </si>
  <si>
    <t>MARÍA PINTO</t>
  </si>
  <si>
    <t>CURACAVÍ</t>
  </si>
  <si>
    <t>ALHUÉ</t>
  </si>
  <si>
    <t>Subtotal</t>
  </si>
  <si>
    <t>Sectores</t>
  </si>
  <si>
    <t>Conara</t>
  </si>
  <si>
    <t>Presidencial</t>
  </si>
  <si>
    <t>Nombre</t>
  </si>
  <si>
    <t>Monto Aguinaldo $ 63.062</t>
  </si>
  <si>
    <t>Monto Aguinaldo $ 33.358</t>
  </si>
  <si>
    <t>Pers. Remun Liq. &lt;= a $ 943.703 noviembre</t>
  </si>
  <si>
    <t>Pers. Remun Liq. &gt; a $943.703 y Rem Bruta &lt;= $ 3.125.052</t>
  </si>
  <si>
    <t>Resumen Transferencias Aguinaldo Navidad 2022</t>
  </si>
  <si>
    <t>01</t>
  </si>
  <si>
    <t>02</t>
  </si>
  <si>
    <t>03</t>
  </si>
  <si>
    <t>04</t>
  </si>
  <si>
    <t>05</t>
  </si>
  <si>
    <t>06</t>
  </si>
  <si>
    <t>07</t>
  </si>
  <si>
    <t>08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</si>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</sst>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00000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</font>
    <font>
      <b/>
      <sz val="10"/>
      <color rgb="FF000000"/>
      <name val="Arial"/>
      <family val="2"/>
    </font>
    <font>
      <b/>
      <sz val="10"/>
      <color rgb="FF000000"/>
      <name val="Verdana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Verdan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2" xfId="0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0" fontId="0" fillId="0" borderId="23" xfId="0" applyBorder="1"/>
    <xf numFmtId="3" fontId="0" fillId="0" borderId="24" xfId="0" applyNumberFormat="1" applyBorder="1"/>
    <xf numFmtId="3" fontId="0" fillId="0" borderId="25" xfId="0" applyNumberFormat="1" applyBorder="1" applyAlignment="1">
      <alignment vertical="center"/>
    </xf>
    <xf numFmtId="0" fontId="2" fillId="0" borderId="0" xfId="0" applyFont="1"/>
    <xf numFmtId="3" fontId="0" fillId="0" borderId="0" xfId="0" applyNumberFormat="1"/>
    <xf numFmtId="164" fontId="2" fillId="0" borderId="0" xfId="1" applyFont="1"/>
    <xf numFmtId="3" fontId="2" fillId="0" borderId="0" xfId="0" applyNumberFormat="1" applyFont="1"/>
    <xf numFmtId="0" fontId="4" fillId="0" borderId="2" xfId="0" applyFont="1" applyBorder="1" applyAlignment="1">
      <alignment vertical="center"/>
    </xf>
    <xf numFmtId="3" fontId="0" fillId="0" borderId="16" xfId="0" applyNumberFormat="1" applyBorder="1"/>
    <xf numFmtId="3" fontId="0" fillId="0" borderId="31" xfId="0" applyNumberFormat="1" applyBorder="1"/>
    <xf numFmtId="3" fontId="0" fillId="0" borderId="1" xfId="0" applyNumberFormat="1" applyBorder="1"/>
    <xf numFmtId="3" fontId="0" fillId="0" borderId="32" xfId="0" applyNumberFormat="1" applyBorder="1"/>
    <xf numFmtId="3" fontId="0" fillId="0" borderId="8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3" fontId="9" fillId="0" borderId="34" xfId="0" applyNumberFormat="1" applyFont="1" applyBorder="1"/>
    <xf numFmtId="3" fontId="9" fillId="0" borderId="1" xfId="0" applyNumberFormat="1" applyFont="1" applyBorder="1"/>
    <xf numFmtId="0" fontId="5" fillId="0" borderId="35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164" fontId="2" fillId="0" borderId="1" xfId="1" applyFont="1" applyBorder="1"/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/>
    </xf>
    <xf numFmtId="3" fontId="10" fillId="0" borderId="2" xfId="0" applyNumberFormat="1" applyFont="1" applyBorder="1"/>
    <xf numFmtId="49" fontId="0" fillId="0" borderId="16" xfId="0" applyNumberFormat="1" applyBorder="1"/>
    <xf numFmtId="49" fontId="0" fillId="0" borderId="1" xfId="0" applyNumberFormat="1" applyBorder="1"/>
    <xf numFmtId="49" fontId="0" fillId="0" borderId="8" xfId="0" applyNumberFormat="1" applyBorder="1"/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2" fillId="0" borderId="3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29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vertical="center"/>
    </xf>
    <xf numFmtId="0" fontId="3" fillId="2" borderId="26" xfId="0" applyFont="1" applyFill="1" applyBorder="1" applyAlignment="1">
      <alignment horizontal="center" wrapText="1"/>
    </xf>
    <xf numFmtId="0" fontId="4" fillId="0" borderId="27" xfId="0" applyFont="1" applyBorder="1"/>
    <xf numFmtId="0" fontId="4" fillId="0" borderId="28" xfId="0" applyFont="1" applyBorder="1"/>
    <xf numFmtId="0" fontId="3" fillId="2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4"/>
  <sheetViews>
    <sheetView workbookViewId="0">
      <selection activeCell="M340" sqref="M340"/>
    </sheetView>
  </sheetViews>
  <sheetFormatPr baseColWidth="10" defaultRowHeight="15" x14ac:dyDescent="0.25"/>
  <cols>
    <col min="1" max="1" width="4.140625" bestFit="1" customWidth="1"/>
    <col min="2" max="2" width="7.28515625" customWidth="1"/>
    <col min="3" max="3" width="10.7109375" bestFit="1" customWidth="1"/>
    <col min="4" max="4" width="24" bestFit="1" customWidth="1"/>
    <col min="5" max="5" width="7.28515625" customWidth="1"/>
    <col min="6" max="6" width="13.7109375" bestFit="1" customWidth="1"/>
    <col min="7" max="7" width="12.7109375" bestFit="1" customWidth="1"/>
    <col min="8" max="8" width="10.42578125" bestFit="1" customWidth="1"/>
    <col min="9" max="9" width="12.7109375" bestFit="1" customWidth="1"/>
    <col min="10" max="10" width="11.28515625" bestFit="1" customWidth="1"/>
    <col min="11" max="11" width="13.7109375" bestFit="1" customWidth="1"/>
  </cols>
  <sheetData>
    <row r="1" spans="1:11" x14ac:dyDescent="0.25">
      <c r="A1" s="47" t="s">
        <v>797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11" ht="15.75" thickBot="1" x14ac:dyDescent="0.3">
      <c r="A2" s="50"/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11" ht="29.25" customHeight="1" thickBot="1" x14ac:dyDescent="0.3">
      <c r="A3" s="1" t="s">
        <v>264</v>
      </c>
      <c r="B3" s="44" t="s">
        <v>696</v>
      </c>
      <c r="C3" s="1" t="s">
        <v>266</v>
      </c>
      <c r="D3" s="1" t="s">
        <v>695</v>
      </c>
      <c r="E3" s="45" t="s">
        <v>267</v>
      </c>
      <c r="F3" s="21" t="s">
        <v>697</v>
      </c>
      <c r="G3" s="21" t="s">
        <v>698</v>
      </c>
      <c r="H3" s="21" t="s">
        <v>699</v>
      </c>
      <c r="I3" s="21" t="s">
        <v>700</v>
      </c>
      <c r="J3" s="21" t="s">
        <v>701</v>
      </c>
      <c r="K3" s="16" t="s">
        <v>268</v>
      </c>
    </row>
    <row r="4" spans="1:11" x14ac:dyDescent="0.25">
      <c r="A4" s="2">
        <v>1</v>
      </c>
      <c r="B4" s="41" t="s">
        <v>798</v>
      </c>
      <c r="C4" s="3" t="s">
        <v>274</v>
      </c>
      <c r="D4" s="3" t="s">
        <v>223</v>
      </c>
      <c r="E4" s="8">
        <v>1201</v>
      </c>
      <c r="F4" s="22">
        <f>IFERROR(VLOOKUP(E4,Total_Nacional!$A$4:$Y$349,5,0)+VLOOKUP(E4,Total_Nacional!$A$4:$Y$349,7,0),0)</f>
        <v>134449340</v>
      </c>
      <c r="G4" s="22">
        <f>IFERROR(VLOOKUP(E4,Total_Nacional!$A$4:$Y$349,9,0)+VLOOKUP(E4,Total_Nacional!$A$4:$Y$349,11,0),0)</f>
        <v>52992816</v>
      </c>
      <c r="H4" s="22">
        <f>IFERROR(VLOOKUP(E4,Total_Nacional!$A$4:$Y$349,13,0)+VLOOKUP(E4,Total_Nacional!$A$4:$Y$349,15,0),0)</f>
        <v>2997272</v>
      </c>
      <c r="I4" s="22">
        <f>IFERROR(VLOOKUP(E4,Total_Nacional!$A$4:$Y$349,17,0)+VLOOKUP(E4,Total_Nacional!$A$4:$Y$349,19,0),0)</f>
        <v>0</v>
      </c>
      <c r="J4" s="23">
        <f>IFERROR(VLOOKUP(E4,Total_Nacional!$A$4:$Y$349,21,0),0)</f>
        <v>0</v>
      </c>
      <c r="K4" s="11">
        <f>SUM(F4:J4)</f>
        <v>190439428</v>
      </c>
    </row>
    <row r="5" spans="1:11" x14ac:dyDescent="0.25">
      <c r="A5" s="4">
        <v>2</v>
      </c>
      <c r="B5" s="42" t="s">
        <v>798</v>
      </c>
      <c r="C5" s="5" t="s">
        <v>275</v>
      </c>
      <c r="D5" s="5" t="s">
        <v>224</v>
      </c>
      <c r="E5" s="9">
        <v>1203</v>
      </c>
      <c r="F5" s="24">
        <f>IFERROR(VLOOKUP(E5,Total_Nacional!$A$4:$Y$349,5,0)+VLOOKUP(E5,Total_Nacional!$A$4:$Y$349,7,0),0)</f>
        <v>21039246</v>
      </c>
      <c r="G5" s="24">
        <f>IFERROR(VLOOKUP(E5,Total_Nacional!$A$4:$Y$349,9,0)+VLOOKUP(E5,Total_Nacional!$A$4:$Y$349,11,0),0)</f>
        <v>5366634</v>
      </c>
      <c r="H5" s="24">
        <f>IFERROR(VLOOKUP(E5,Total_Nacional!$A$4:$Y$349,13,0)+VLOOKUP(E5,Total_Nacional!$A$4:$Y$349,15,0),0)</f>
        <v>0</v>
      </c>
      <c r="I5" s="24">
        <f>IFERROR(VLOOKUP(E5,Total_Nacional!$A$4:$Y$349,17,0)+VLOOKUP(E5,Total_Nacional!$A$4:$Y$349,19,0),0)</f>
        <v>1925218</v>
      </c>
      <c r="J5" s="25">
        <f>IFERROR(VLOOKUP(E5,Total_Nacional!$A$4:$Y$349,21,0),0)</f>
        <v>0</v>
      </c>
      <c r="K5" s="12">
        <f t="shared" ref="K5:K68" si="0">SUM(F5:J5)</f>
        <v>28331098</v>
      </c>
    </row>
    <row r="6" spans="1:11" x14ac:dyDescent="0.25">
      <c r="A6" s="4">
        <v>3</v>
      </c>
      <c r="B6" s="42" t="s">
        <v>798</v>
      </c>
      <c r="C6" s="5" t="s">
        <v>276</v>
      </c>
      <c r="D6" s="5" t="s">
        <v>225</v>
      </c>
      <c r="E6" s="9">
        <v>1204</v>
      </c>
      <c r="F6" s="24">
        <f>IFERROR(VLOOKUP(E6,Total_Nacional!$A$4:$Y$349,5,0)+VLOOKUP(E6,Total_Nacional!$A$4:$Y$349,7,0),0)</f>
        <v>29545658</v>
      </c>
      <c r="G6" s="24">
        <f>IFERROR(VLOOKUP(E6,Total_Nacional!$A$4:$Y$349,9,0)+VLOOKUP(E6,Total_Nacional!$A$4:$Y$349,11,0),0)</f>
        <v>9635164</v>
      </c>
      <c r="H6" s="24">
        <f>IFERROR(VLOOKUP(E6,Total_Nacional!$A$4:$Y$349,13,0)+VLOOKUP(E6,Total_Nacional!$A$4:$Y$349,15,0),0)</f>
        <v>189186</v>
      </c>
      <c r="I6" s="24">
        <f>IFERROR(VLOOKUP(E6,Total_Nacional!$A$4:$Y$349,17,0)+VLOOKUP(E6,Total_Nacional!$A$4:$Y$349,19,0),0)</f>
        <v>0</v>
      </c>
      <c r="J6" s="25">
        <f>IFERROR(VLOOKUP(E6,Total_Nacional!$A$4:$Y$349,21,0),0)</f>
        <v>63062</v>
      </c>
      <c r="K6" s="12">
        <f t="shared" si="0"/>
        <v>39433070</v>
      </c>
    </row>
    <row r="7" spans="1:11" x14ac:dyDescent="0.25">
      <c r="A7" s="4">
        <v>4</v>
      </c>
      <c r="B7" s="42" t="s">
        <v>798</v>
      </c>
      <c r="C7" s="5" t="s">
        <v>277</v>
      </c>
      <c r="D7" s="5" t="s">
        <v>226</v>
      </c>
      <c r="E7" s="9">
        <v>1206</v>
      </c>
      <c r="F7" s="24">
        <f>IFERROR(VLOOKUP(E7,Total_Nacional!$A$4:$Y$349,5,0)+VLOOKUP(E7,Total_Nacional!$A$4:$Y$349,7,0),0)</f>
        <v>7197670</v>
      </c>
      <c r="G7" s="24">
        <f>IFERROR(VLOOKUP(E7,Total_Nacional!$A$4:$Y$349,9,0)+VLOOKUP(E7,Total_Nacional!$A$4:$Y$349,11,0),0)</f>
        <v>2458946</v>
      </c>
      <c r="H7" s="24">
        <f>IFERROR(VLOOKUP(E7,Total_Nacional!$A$4:$Y$349,13,0)+VLOOKUP(E7,Total_Nacional!$A$4:$Y$349,15,0),0)</f>
        <v>0</v>
      </c>
      <c r="I7" s="24">
        <f>IFERROR(VLOOKUP(E7,Total_Nacional!$A$4:$Y$349,17,0)+VLOOKUP(E7,Total_Nacional!$A$4:$Y$349,19,0),0)</f>
        <v>0</v>
      </c>
      <c r="J7" s="25">
        <f>IFERROR(VLOOKUP(E7,Total_Nacional!$A$4:$Y$349,21,0),0)</f>
        <v>213872</v>
      </c>
      <c r="K7" s="12">
        <f t="shared" si="0"/>
        <v>9870488</v>
      </c>
    </row>
    <row r="8" spans="1:11" x14ac:dyDescent="0.25">
      <c r="A8" s="4">
        <v>5</v>
      </c>
      <c r="B8" s="42" t="s">
        <v>798</v>
      </c>
      <c r="C8" s="5" t="s">
        <v>278</v>
      </c>
      <c r="D8" s="5" t="s">
        <v>227</v>
      </c>
      <c r="E8" s="9">
        <v>1208</v>
      </c>
      <c r="F8" s="24">
        <f>IFERROR(VLOOKUP(E8,Total_Nacional!$A$4:$Y$349,5,0)+VLOOKUP(E8,Total_Nacional!$A$4:$Y$349,7,0),0)</f>
        <v>2658622</v>
      </c>
      <c r="G8" s="24">
        <f>IFERROR(VLOOKUP(E8,Total_Nacional!$A$4:$Y$349,9,0)+VLOOKUP(E8,Total_Nacional!$A$4:$Y$349,11,0),0)</f>
        <v>671286</v>
      </c>
      <c r="H8" s="24">
        <f>IFERROR(VLOOKUP(E8,Total_Nacional!$A$4:$Y$349,13,0)+VLOOKUP(E8,Total_Nacional!$A$4:$Y$349,15,0),0)</f>
        <v>0</v>
      </c>
      <c r="I8" s="24">
        <f>IFERROR(VLOOKUP(E8,Total_Nacional!$A$4:$Y$349,17,0)+VLOOKUP(E8,Total_Nacional!$A$4:$Y$349,19,0),0)</f>
        <v>0</v>
      </c>
      <c r="J8" s="25">
        <f>IFERROR(VLOOKUP(E8,Total_Nacional!$A$4:$Y$349,21,0),0)</f>
        <v>0</v>
      </c>
      <c r="K8" s="12">
        <f t="shared" si="0"/>
        <v>3329908</v>
      </c>
    </row>
    <row r="9" spans="1:11" x14ac:dyDescent="0.25">
      <c r="A9" s="4">
        <v>6</v>
      </c>
      <c r="B9" s="42" t="s">
        <v>798</v>
      </c>
      <c r="C9" s="5" t="s">
        <v>279</v>
      </c>
      <c r="D9" s="5" t="s">
        <v>228</v>
      </c>
      <c r="E9" s="9">
        <v>1210</v>
      </c>
      <c r="F9" s="24">
        <f>IFERROR(VLOOKUP(E9,Total_Nacional!$A$4:$Y$349,5,0)+VLOOKUP(E9,Total_Nacional!$A$4:$Y$349,7,0),0)</f>
        <v>2183830</v>
      </c>
      <c r="G9" s="24">
        <f>IFERROR(VLOOKUP(E9,Total_Nacional!$A$4:$Y$349,9,0)+VLOOKUP(E9,Total_Nacional!$A$4:$Y$349,11,0),0)</f>
        <v>704644</v>
      </c>
      <c r="H9" s="24">
        <f>IFERROR(VLOOKUP(E9,Total_Nacional!$A$4:$Y$349,13,0)+VLOOKUP(E9,Total_Nacional!$A$4:$Y$349,15,0),0)</f>
        <v>0</v>
      </c>
      <c r="I9" s="24">
        <f>IFERROR(VLOOKUP(E9,Total_Nacional!$A$4:$Y$349,17,0)+VLOOKUP(E9,Total_Nacional!$A$4:$Y$349,19,0),0)</f>
        <v>0</v>
      </c>
      <c r="J9" s="25">
        <f>IFERROR(VLOOKUP(E9,Total_Nacional!$A$4:$Y$349,21,0),0)</f>
        <v>0</v>
      </c>
      <c r="K9" s="12">
        <f t="shared" si="0"/>
        <v>2888474</v>
      </c>
    </row>
    <row r="10" spans="1:11" x14ac:dyDescent="0.25">
      <c r="A10" s="4">
        <v>7</v>
      </c>
      <c r="B10" s="42" t="s">
        <v>798</v>
      </c>
      <c r="C10" s="5" t="s">
        <v>280</v>
      </c>
      <c r="D10" s="5" t="s">
        <v>229</v>
      </c>
      <c r="E10" s="9">
        <v>1211</v>
      </c>
      <c r="F10" s="24">
        <f>IFERROR(VLOOKUP(E10,Total_Nacional!$A$4:$Y$349,5,0)+VLOOKUP(E10,Total_Nacional!$A$4:$Y$349,7,0),0)</f>
        <v>30375604</v>
      </c>
      <c r="G10" s="24">
        <f>IFERROR(VLOOKUP(E10,Total_Nacional!$A$4:$Y$349,9,0)+VLOOKUP(E10,Total_Nacional!$A$4:$Y$349,11,0),0)</f>
        <v>30628324</v>
      </c>
      <c r="H10" s="24">
        <f>IFERROR(VLOOKUP(E10,Total_Nacional!$A$4:$Y$349,13,0)+VLOOKUP(E10,Total_Nacional!$A$4:$Y$349,15,0),0)</f>
        <v>790102</v>
      </c>
      <c r="I10" s="24">
        <f>IFERROR(VLOOKUP(E10,Total_Nacional!$A$4:$Y$349,17,0)+VLOOKUP(E10,Total_Nacional!$A$4:$Y$349,19,0),0)</f>
        <v>0</v>
      </c>
      <c r="J10" s="25">
        <f>IFERROR(VLOOKUP(E10,Total_Nacional!$A$4:$Y$349,21,0),0)</f>
        <v>0</v>
      </c>
      <c r="K10" s="12">
        <f t="shared" si="0"/>
        <v>61794030</v>
      </c>
    </row>
    <row r="11" spans="1:11" x14ac:dyDescent="0.25">
      <c r="A11" s="4">
        <v>8</v>
      </c>
      <c r="B11" s="42" t="s">
        <v>799</v>
      </c>
      <c r="C11" s="5" t="s">
        <v>281</v>
      </c>
      <c r="D11" s="5" t="s">
        <v>231</v>
      </c>
      <c r="E11" s="9">
        <v>2101</v>
      </c>
      <c r="F11" s="24">
        <f>IFERROR(VLOOKUP(E11,Total_Nacional!$A$4:$Y$349,5,0)+VLOOKUP(E11,Total_Nacional!$A$4:$Y$349,7,0),0)</f>
        <v>42942618</v>
      </c>
      <c r="G11" s="24">
        <f>IFERROR(VLOOKUP(E11,Total_Nacional!$A$4:$Y$349,9,0)+VLOOKUP(E11,Total_Nacional!$A$4:$Y$349,11,0),0)</f>
        <v>0</v>
      </c>
      <c r="H11" s="24">
        <f>IFERROR(VLOOKUP(E11,Total_Nacional!$A$4:$Y$349,13,0)+VLOOKUP(E11,Total_Nacional!$A$4:$Y$349,15,0),0)</f>
        <v>378372</v>
      </c>
      <c r="I11" s="24">
        <f>IFERROR(VLOOKUP(E11,Total_Nacional!$A$4:$Y$349,17,0)+VLOOKUP(E11,Total_Nacional!$A$4:$Y$349,19,0),0)</f>
        <v>0</v>
      </c>
      <c r="J11" s="25">
        <f>IFERROR(VLOOKUP(E11,Total_Nacional!$A$4:$Y$349,21,0),0)</f>
        <v>0</v>
      </c>
      <c r="K11" s="12">
        <f t="shared" si="0"/>
        <v>43320990</v>
      </c>
    </row>
    <row r="12" spans="1:11" x14ac:dyDescent="0.25">
      <c r="A12" s="4">
        <v>9</v>
      </c>
      <c r="B12" s="42" t="s">
        <v>799</v>
      </c>
      <c r="C12" s="5" t="s">
        <v>282</v>
      </c>
      <c r="D12" s="5" t="s">
        <v>283</v>
      </c>
      <c r="E12" s="9">
        <v>2103</v>
      </c>
      <c r="F12" s="24">
        <f>IFERROR(VLOOKUP(E12,Total_Nacional!$A$4:$Y$349,5,0)+VLOOKUP(E12,Total_Nacional!$A$4:$Y$349,7,0),0)</f>
        <v>10733268</v>
      </c>
      <c r="G12" s="24">
        <f>IFERROR(VLOOKUP(E12,Total_Nacional!$A$4:$Y$349,9,0)+VLOOKUP(E12,Total_Nacional!$A$4:$Y$349,11,0),0)</f>
        <v>2099316</v>
      </c>
      <c r="H12" s="24">
        <f>IFERROR(VLOOKUP(E12,Total_Nacional!$A$4:$Y$349,13,0)+VLOOKUP(E12,Total_Nacional!$A$4:$Y$349,15,0),0)</f>
        <v>0</v>
      </c>
      <c r="I12" s="24">
        <f>IFERROR(VLOOKUP(E12,Total_Nacional!$A$4:$Y$349,17,0)+VLOOKUP(E12,Total_Nacional!$A$4:$Y$349,19,0),0)</f>
        <v>0</v>
      </c>
      <c r="J12" s="25">
        <f>IFERROR(VLOOKUP(E12,Total_Nacional!$A$4:$Y$349,21,0),0)</f>
        <v>0</v>
      </c>
      <c r="K12" s="12">
        <f t="shared" si="0"/>
        <v>12832584</v>
      </c>
    </row>
    <row r="13" spans="1:11" x14ac:dyDescent="0.25">
      <c r="A13" s="4">
        <v>10</v>
      </c>
      <c r="B13" s="42" t="s">
        <v>799</v>
      </c>
      <c r="C13" s="5" t="s">
        <v>284</v>
      </c>
      <c r="D13" s="5" t="s">
        <v>232</v>
      </c>
      <c r="E13" s="9">
        <v>2201</v>
      </c>
      <c r="F13" s="24">
        <f>IFERROR(VLOOKUP(E13,Total_Nacional!$A$4:$Y$349,5,0)+VLOOKUP(E13,Total_Nacional!$A$4:$Y$349,7,0),0)</f>
        <v>267903800</v>
      </c>
      <c r="G13" s="24">
        <f>IFERROR(VLOOKUP(E13,Total_Nacional!$A$4:$Y$349,9,0)+VLOOKUP(E13,Total_Nacional!$A$4:$Y$349,11,0),0)</f>
        <v>46870960</v>
      </c>
      <c r="H13" s="24">
        <f>IFERROR(VLOOKUP(E13,Total_Nacional!$A$4:$Y$349,13,0)+VLOOKUP(E13,Total_Nacional!$A$4:$Y$349,15,0),0)</f>
        <v>0</v>
      </c>
      <c r="I13" s="24">
        <f>IFERROR(VLOOKUP(E13,Total_Nacional!$A$4:$Y$349,17,0)+VLOOKUP(E13,Total_Nacional!$A$4:$Y$349,19,0),0)</f>
        <v>0</v>
      </c>
      <c r="J13" s="25">
        <f>IFERROR(VLOOKUP(E13,Total_Nacional!$A$4:$Y$349,21,0),0)</f>
        <v>0</v>
      </c>
      <c r="K13" s="12">
        <f t="shared" si="0"/>
        <v>314774760</v>
      </c>
    </row>
    <row r="14" spans="1:11" x14ac:dyDescent="0.25">
      <c r="A14" s="4">
        <v>11</v>
      </c>
      <c r="B14" s="42" t="s">
        <v>799</v>
      </c>
      <c r="C14" s="5" t="s">
        <v>285</v>
      </c>
      <c r="D14" s="5" t="s">
        <v>233</v>
      </c>
      <c r="E14" s="9">
        <v>2202</v>
      </c>
      <c r="F14" s="24">
        <f>IFERROR(VLOOKUP(E14,Total_Nacional!$A$4:$Y$349,5,0)+VLOOKUP(E14,Total_Nacional!$A$4:$Y$349,7,0),0)</f>
        <v>22663298</v>
      </c>
      <c r="G14" s="24">
        <f>IFERROR(VLOOKUP(E14,Total_Nacional!$A$4:$Y$349,9,0)+VLOOKUP(E14,Total_Nacional!$A$4:$Y$349,11,0),0)</f>
        <v>0</v>
      </c>
      <c r="H14" s="24">
        <f>IFERROR(VLOOKUP(E14,Total_Nacional!$A$4:$Y$349,13,0)+VLOOKUP(E14,Total_Nacional!$A$4:$Y$349,15,0),0)</f>
        <v>126124</v>
      </c>
      <c r="I14" s="24">
        <f>IFERROR(VLOOKUP(E14,Total_Nacional!$A$4:$Y$349,17,0)+VLOOKUP(E14,Total_Nacional!$A$4:$Y$349,19,0),0)</f>
        <v>949584</v>
      </c>
      <c r="J14" s="25">
        <f>IFERROR(VLOOKUP(E14,Total_Nacional!$A$4:$Y$349,21,0),0)</f>
        <v>0</v>
      </c>
      <c r="K14" s="12">
        <f t="shared" si="0"/>
        <v>23739006</v>
      </c>
    </row>
    <row r="15" spans="1:11" x14ac:dyDescent="0.25">
      <c r="A15" s="4">
        <v>12</v>
      </c>
      <c r="B15" s="42" t="s">
        <v>799</v>
      </c>
      <c r="C15" s="5" t="s">
        <v>286</v>
      </c>
      <c r="D15" s="5" t="s">
        <v>234</v>
      </c>
      <c r="E15" s="9">
        <v>2203</v>
      </c>
      <c r="F15" s="24">
        <f>IFERROR(VLOOKUP(E15,Total_Nacional!$A$4:$Y$349,5,0)+VLOOKUP(E15,Total_Nacional!$A$4:$Y$349,7,0),0)</f>
        <v>17129402</v>
      </c>
      <c r="G15" s="24">
        <f>IFERROR(VLOOKUP(E15,Total_Nacional!$A$4:$Y$349,9,0)+VLOOKUP(E15,Total_Nacional!$A$4:$Y$349,11,0),0)</f>
        <v>0</v>
      </c>
      <c r="H15" s="24">
        <f>IFERROR(VLOOKUP(E15,Total_Nacional!$A$4:$Y$349,13,0)+VLOOKUP(E15,Total_Nacional!$A$4:$Y$349,15,0),0)</f>
        <v>0</v>
      </c>
      <c r="I15" s="24">
        <f>IFERROR(VLOOKUP(E15,Total_Nacional!$A$4:$Y$349,17,0)+VLOOKUP(E15,Total_Nacional!$A$4:$Y$349,19,0),0)</f>
        <v>2321860</v>
      </c>
      <c r="J15" s="25">
        <f>IFERROR(VLOOKUP(E15,Total_Nacional!$A$4:$Y$349,21,0),0)</f>
        <v>0</v>
      </c>
      <c r="K15" s="12">
        <f t="shared" si="0"/>
        <v>19451262</v>
      </c>
    </row>
    <row r="16" spans="1:11" x14ac:dyDescent="0.25">
      <c r="A16" s="4">
        <v>13</v>
      </c>
      <c r="B16" s="42" t="s">
        <v>799</v>
      </c>
      <c r="C16" s="5" t="s">
        <v>287</v>
      </c>
      <c r="D16" s="5" t="s">
        <v>235</v>
      </c>
      <c r="E16" s="9">
        <v>2206</v>
      </c>
      <c r="F16" s="24">
        <f>IFERROR(VLOOKUP(E16,Total_Nacional!$A$4:$Y$349,5,0)+VLOOKUP(E16,Total_Nacional!$A$4:$Y$349,7,0),0)</f>
        <v>3989760</v>
      </c>
      <c r="G16" s="24">
        <f>IFERROR(VLOOKUP(E16,Total_Nacional!$A$4:$Y$349,9,0)+VLOOKUP(E16,Total_Nacional!$A$4:$Y$349,11,0),0)</f>
        <v>1961758</v>
      </c>
      <c r="H16" s="24">
        <f>IFERROR(VLOOKUP(E16,Total_Nacional!$A$4:$Y$349,13,0)+VLOOKUP(E16,Total_Nacional!$A$4:$Y$349,15,0),0)</f>
        <v>0</v>
      </c>
      <c r="I16" s="24">
        <f>IFERROR(VLOOKUP(E16,Total_Nacional!$A$4:$Y$349,17,0)+VLOOKUP(E16,Total_Nacional!$A$4:$Y$349,19,0),0)</f>
        <v>0</v>
      </c>
      <c r="J16" s="25">
        <f>IFERROR(VLOOKUP(E16,Total_Nacional!$A$4:$Y$349,21,0),0)</f>
        <v>0</v>
      </c>
      <c r="K16" s="12">
        <f t="shared" si="0"/>
        <v>5951518</v>
      </c>
    </row>
    <row r="17" spans="1:11" x14ac:dyDescent="0.25">
      <c r="A17" s="4">
        <v>14</v>
      </c>
      <c r="B17" s="42" t="s">
        <v>799</v>
      </c>
      <c r="C17" s="5" t="s">
        <v>288</v>
      </c>
      <c r="D17" s="5" t="s">
        <v>236</v>
      </c>
      <c r="E17" s="9">
        <v>2301</v>
      </c>
      <c r="F17" s="24">
        <f>IFERROR(VLOOKUP(E17,Total_Nacional!$A$4:$Y$349,5,0)+VLOOKUP(E17,Total_Nacional!$A$4:$Y$349,7,0),0)</f>
        <v>131128050</v>
      </c>
      <c r="G17" s="24">
        <f>IFERROR(VLOOKUP(E17,Total_Nacional!$A$4:$Y$349,9,0)+VLOOKUP(E17,Total_Nacional!$A$4:$Y$349,11,0),0)</f>
        <v>42521586</v>
      </c>
      <c r="H17" s="24">
        <f>IFERROR(VLOOKUP(E17,Total_Nacional!$A$4:$Y$349,13,0)+VLOOKUP(E17,Total_Nacional!$A$4:$Y$349,15,0),0)</f>
        <v>508150</v>
      </c>
      <c r="I17" s="24">
        <f>IFERROR(VLOOKUP(E17,Total_Nacional!$A$4:$Y$349,17,0)+VLOOKUP(E17,Total_Nacional!$A$4:$Y$349,19,0),0)</f>
        <v>8561344</v>
      </c>
      <c r="J17" s="25">
        <f>IFERROR(VLOOKUP(E17,Total_Nacional!$A$4:$Y$349,21,0),0)</f>
        <v>0</v>
      </c>
      <c r="K17" s="12">
        <f t="shared" si="0"/>
        <v>182719130</v>
      </c>
    </row>
    <row r="18" spans="1:11" x14ac:dyDescent="0.25">
      <c r="A18" s="4">
        <v>15</v>
      </c>
      <c r="B18" s="42" t="s">
        <v>799</v>
      </c>
      <c r="C18" s="5" t="s">
        <v>289</v>
      </c>
      <c r="D18" s="5" t="s">
        <v>237</v>
      </c>
      <c r="E18" s="9">
        <v>2302</v>
      </c>
      <c r="F18" s="24">
        <f>IFERROR(VLOOKUP(E18,Total_Nacional!$A$4:$Y$349,5,0)+VLOOKUP(E18,Total_Nacional!$A$4:$Y$349,7,0),0)</f>
        <v>359630</v>
      </c>
      <c r="G18" s="24">
        <f>IFERROR(VLOOKUP(E18,Total_Nacional!$A$4:$Y$349,9,0)+VLOOKUP(E18,Total_Nacional!$A$4:$Y$349,11,0),0)</f>
        <v>66716</v>
      </c>
      <c r="H18" s="24">
        <f>IFERROR(VLOOKUP(E18,Total_Nacional!$A$4:$Y$349,13,0)+VLOOKUP(E18,Total_Nacional!$A$4:$Y$349,15,0),0)</f>
        <v>0</v>
      </c>
      <c r="I18" s="24">
        <f>IFERROR(VLOOKUP(E18,Total_Nacional!$A$4:$Y$349,17,0)+VLOOKUP(E18,Total_Nacional!$A$4:$Y$349,19,0),0)</f>
        <v>0</v>
      </c>
      <c r="J18" s="25">
        <f>IFERROR(VLOOKUP(E18,Total_Nacional!$A$4:$Y$349,21,0),0)</f>
        <v>0</v>
      </c>
      <c r="K18" s="12">
        <f t="shared" si="0"/>
        <v>426346</v>
      </c>
    </row>
    <row r="19" spans="1:11" x14ac:dyDescent="0.25">
      <c r="A19" s="4">
        <v>16</v>
      </c>
      <c r="B19" s="42" t="s">
        <v>799</v>
      </c>
      <c r="C19" s="5" t="s">
        <v>290</v>
      </c>
      <c r="D19" s="5" t="s">
        <v>238</v>
      </c>
      <c r="E19" s="9">
        <v>2303</v>
      </c>
      <c r="F19" s="24">
        <f>IFERROR(VLOOKUP(E19,Total_Nacional!$A$4:$Y$349,5,0)+VLOOKUP(E19,Total_Nacional!$A$4:$Y$349,7,0),0)</f>
        <v>14948282</v>
      </c>
      <c r="G19" s="24">
        <f>IFERROR(VLOOKUP(E19,Total_Nacional!$A$4:$Y$349,9,0)+VLOOKUP(E19,Total_Nacional!$A$4:$Y$349,11,0),0)</f>
        <v>4424358</v>
      </c>
      <c r="H19" s="24">
        <f>IFERROR(VLOOKUP(E19,Total_Nacional!$A$4:$Y$349,13,0)+VLOOKUP(E19,Total_Nacional!$A$4:$Y$349,15,0),0)</f>
        <v>0</v>
      </c>
      <c r="I19" s="24">
        <f>IFERROR(VLOOKUP(E19,Total_Nacional!$A$4:$Y$349,17,0)+VLOOKUP(E19,Total_Nacional!$A$4:$Y$349,19,0),0)</f>
        <v>0</v>
      </c>
      <c r="J19" s="25">
        <f>IFERROR(VLOOKUP(E19,Total_Nacional!$A$4:$Y$349,21,0),0)</f>
        <v>0</v>
      </c>
      <c r="K19" s="12">
        <f t="shared" si="0"/>
        <v>19372640</v>
      </c>
    </row>
    <row r="20" spans="1:11" x14ac:dyDescent="0.25">
      <c r="A20" s="4">
        <v>17</v>
      </c>
      <c r="B20" s="42" t="s">
        <v>800</v>
      </c>
      <c r="C20" s="5" t="s">
        <v>291</v>
      </c>
      <c r="D20" s="5" t="s">
        <v>239</v>
      </c>
      <c r="E20" s="9">
        <v>3101</v>
      </c>
      <c r="F20" s="24">
        <f>IFERROR(VLOOKUP(E20,Total_Nacional!$A$4:$Y$349,5,0)+VLOOKUP(E20,Total_Nacional!$A$4:$Y$349,7,0),0)</f>
        <v>0</v>
      </c>
      <c r="G20" s="24">
        <f>IFERROR(VLOOKUP(E20,Total_Nacional!$A$4:$Y$349,9,0)+VLOOKUP(E20,Total_Nacional!$A$4:$Y$349,11,0),0)</f>
        <v>3679048</v>
      </c>
      <c r="H20" s="24">
        <f>IFERROR(VLOOKUP(E20,Total_Nacional!$A$4:$Y$349,13,0)+VLOOKUP(E20,Total_Nacional!$A$4:$Y$349,15,0),0)</f>
        <v>0</v>
      </c>
      <c r="I20" s="24">
        <f>IFERROR(VLOOKUP(E20,Total_Nacional!$A$4:$Y$349,17,0)+VLOOKUP(E20,Total_Nacional!$A$4:$Y$349,19,0),0)</f>
        <v>0</v>
      </c>
      <c r="J20" s="25">
        <f>IFERROR(VLOOKUP(E20,Total_Nacional!$A$4:$Y$349,21,0),0)</f>
        <v>0</v>
      </c>
      <c r="K20" s="12">
        <f t="shared" si="0"/>
        <v>3679048</v>
      </c>
    </row>
    <row r="21" spans="1:11" x14ac:dyDescent="0.25">
      <c r="A21" s="4">
        <v>18</v>
      </c>
      <c r="B21" s="42" t="s">
        <v>800</v>
      </c>
      <c r="C21" s="5" t="s">
        <v>292</v>
      </c>
      <c r="D21" s="5" t="s">
        <v>709</v>
      </c>
      <c r="E21" s="9">
        <v>3102</v>
      </c>
      <c r="F21" s="24">
        <f>IFERROR(VLOOKUP(E21,Total_Nacional!$A$4:$Y$349,5,0)+VLOOKUP(E21,Total_Nacional!$A$4:$Y$349,7,0),0)</f>
        <v>0</v>
      </c>
      <c r="G21" s="24">
        <f>IFERROR(VLOOKUP(E21,Total_Nacional!$A$4:$Y$349,9,0)+VLOOKUP(E21,Total_Nacional!$A$4:$Y$349,11,0),0)</f>
        <v>3319418</v>
      </c>
      <c r="H21" s="24">
        <f>IFERROR(VLOOKUP(E21,Total_Nacional!$A$4:$Y$349,13,0)+VLOOKUP(E21,Total_Nacional!$A$4:$Y$349,15,0),0)</f>
        <v>0</v>
      </c>
      <c r="I21" s="24">
        <f>IFERROR(VLOOKUP(E21,Total_Nacional!$A$4:$Y$349,17,0)+VLOOKUP(E21,Total_Nacional!$A$4:$Y$349,19,0),0)</f>
        <v>0</v>
      </c>
      <c r="J21" s="25">
        <f>IFERROR(VLOOKUP(E21,Total_Nacional!$A$4:$Y$349,21,0),0)</f>
        <v>0</v>
      </c>
      <c r="K21" s="12">
        <f t="shared" si="0"/>
        <v>3319418</v>
      </c>
    </row>
    <row r="22" spans="1:11" x14ac:dyDescent="0.25">
      <c r="A22" s="4">
        <v>19</v>
      </c>
      <c r="B22" s="42" t="s">
        <v>800</v>
      </c>
      <c r="C22" s="5" t="s">
        <v>293</v>
      </c>
      <c r="D22" s="5" t="s">
        <v>240</v>
      </c>
      <c r="E22" s="9">
        <v>3201</v>
      </c>
      <c r="F22" s="24">
        <f>IFERROR(VLOOKUP(E22,Total_Nacional!$A$4:$Y$349,5,0)+VLOOKUP(E22,Total_Nacional!$A$4:$Y$349,7,0),0)</f>
        <v>0</v>
      </c>
      <c r="G22" s="24">
        <f>IFERROR(VLOOKUP(E22,Total_Nacional!$A$4:$Y$349,9,0)+VLOOKUP(E22,Total_Nacional!$A$4:$Y$349,11,0),0)</f>
        <v>30383262</v>
      </c>
      <c r="H22" s="24">
        <f>IFERROR(VLOOKUP(E22,Total_Nacional!$A$4:$Y$349,13,0)+VLOOKUP(E22,Total_Nacional!$A$4:$Y$349,15,0),0)</f>
        <v>916226</v>
      </c>
      <c r="I22" s="24">
        <f>IFERROR(VLOOKUP(E22,Total_Nacional!$A$4:$Y$349,17,0)+VLOOKUP(E22,Total_Nacional!$A$4:$Y$349,19,0),0)</f>
        <v>0</v>
      </c>
      <c r="J22" s="25">
        <f>IFERROR(VLOOKUP(E22,Total_Nacional!$A$4:$Y$349,21,0),0)</f>
        <v>0</v>
      </c>
      <c r="K22" s="12">
        <f t="shared" si="0"/>
        <v>31299488</v>
      </c>
    </row>
    <row r="23" spans="1:11" x14ac:dyDescent="0.25">
      <c r="A23" s="4">
        <v>20</v>
      </c>
      <c r="B23" s="42" t="s">
        <v>800</v>
      </c>
      <c r="C23" s="5" t="s">
        <v>294</v>
      </c>
      <c r="D23" s="5" t="s">
        <v>241</v>
      </c>
      <c r="E23" s="9">
        <v>3202</v>
      </c>
      <c r="F23" s="24">
        <f>IFERROR(VLOOKUP(E23,Total_Nacional!$A$4:$Y$349,5,0)+VLOOKUP(E23,Total_Nacional!$A$4:$Y$349,7,0),0)</f>
        <v>0</v>
      </c>
      <c r="G23" s="24">
        <f>IFERROR(VLOOKUP(E23,Total_Nacional!$A$4:$Y$349,9,0)+VLOOKUP(E23,Total_Nacional!$A$4:$Y$349,11,0),0)</f>
        <v>8259706</v>
      </c>
      <c r="H23" s="24">
        <f>IFERROR(VLOOKUP(E23,Total_Nacional!$A$4:$Y$349,13,0)+VLOOKUP(E23,Total_Nacional!$A$4:$Y$349,15,0),0)</f>
        <v>0</v>
      </c>
      <c r="I23" s="24">
        <f>IFERROR(VLOOKUP(E23,Total_Nacional!$A$4:$Y$349,17,0)+VLOOKUP(E23,Total_Nacional!$A$4:$Y$349,19,0),0)</f>
        <v>0</v>
      </c>
      <c r="J23" s="25">
        <f>IFERROR(VLOOKUP(E23,Total_Nacional!$A$4:$Y$349,21,0),0)</f>
        <v>0</v>
      </c>
      <c r="K23" s="12">
        <f t="shared" si="0"/>
        <v>8259706</v>
      </c>
    </row>
    <row r="24" spans="1:11" x14ac:dyDescent="0.25">
      <c r="A24" s="4">
        <v>21</v>
      </c>
      <c r="B24" s="42" t="s">
        <v>800</v>
      </c>
      <c r="C24" s="5" t="s">
        <v>295</v>
      </c>
      <c r="D24" s="5" t="s">
        <v>242</v>
      </c>
      <c r="E24" s="9">
        <v>3203</v>
      </c>
      <c r="F24" s="24">
        <f>IFERROR(VLOOKUP(E24,Total_Nacional!$A$4:$Y$349,5,0)+VLOOKUP(E24,Total_Nacional!$A$4:$Y$349,7,0),0)</f>
        <v>0</v>
      </c>
      <c r="G24" s="24">
        <f>IFERROR(VLOOKUP(E24,Total_Nacional!$A$4:$Y$349,9,0)+VLOOKUP(E24,Total_Nacional!$A$4:$Y$349,11,0),0)</f>
        <v>7354442</v>
      </c>
      <c r="H24" s="24">
        <f>IFERROR(VLOOKUP(E24,Total_Nacional!$A$4:$Y$349,13,0)+VLOOKUP(E24,Total_Nacional!$A$4:$Y$349,15,0),0)</f>
        <v>0</v>
      </c>
      <c r="I24" s="24">
        <f>IFERROR(VLOOKUP(E24,Total_Nacional!$A$4:$Y$349,17,0)+VLOOKUP(E24,Total_Nacional!$A$4:$Y$349,19,0),0)</f>
        <v>0</v>
      </c>
      <c r="J24" s="25">
        <f>IFERROR(VLOOKUP(E24,Total_Nacional!$A$4:$Y$349,21,0),0)</f>
        <v>0</v>
      </c>
      <c r="K24" s="12">
        <f t="shared" si="0"/>
        <v>7354442</v>
      </c>
    </row>
    <row r="25" spans="1:11" x14ac:dyDescent="0.25">
      <c r="A25" s="4">
        <v>22</v>
      </c>
      <c r="B25" s="42" t="s">
        <v>800</v>
      </c>
      <c r="C25" s="5" t="s">
        <v>296</v>
      </c>
      <c r="D25" s="5" t="s">
        <v>243</v>
      </c>
      <c r="E25" s="9">
        <v>3301</v>
      </c>
      <c r="F25" s="24">
        <f>IFERROR(VLOOKUP(E25,Total_Nacional!$A$4:$Y$349,5,0)+VLOOKUP(E25,Total_Nacional!$A$4:$Y$349,7,0),0)</f>
        <v>0</v>
      </c>
      <c r="G25" s="24">
        <f>IFERROR(VLOOKUP(E25,Total_Nacional!$A$4:$Y$349,9,0)+VLOOKUP(E25,Total_Nacional!$A$4:$Y$349,11,0),0)</f>
        <v>17338746</v>
      </c>
      <c r="H25" s="24">
        <f>IFERROR(VLOOKUP(E25,Total_Nacional!$A$4:$Y$349,13,0)+VLOOKUP(E25,Total_Nacional!$A$4:$Y$349,15,0),0)</f>
        <v>474792</v>
      </c>
      <c r="I25" s="24">
        <f>IFERROR(VLOOKUP(E25,Total_Nacional!$A$4:$Y$349,17,0)+VLOOKUP(E25,Total_Nacional!$A$4:$Y$349,19,0),0)</f>
        <v>0</v>
      </c>
      <c r="J25" s="25">
        <f>IFERROR(VLOOKUP(E25,Total_Nacional!$A$4:$Y$349,21,0),0)</f>
        <v>0</v>
      </c>
      <c r="K25" s="12">
        <f t="shared" si="0"/>
        <v>17813538</v>
      </c>
    </row>
    <row r="26" spans="1:11" x14ac:dyDescent="0.25">
      <c r="A26" s="4">
        <v>23</v>
      </c>
      <c r="B26" s="42" t="s">
        <v>800</v>
      </c>
      <c r="C26" s="5" t="s">
        <v>297</v>
      </c>
      <c r="D26" s="5" t="s">
        <v>244</v>
      </c>
      <c r="E26" s="9">
        <v>3302</v>
      </c>
      <c r="F26" s="24">
        <f>IFERROR(VLOOKUP(E26,Total_Nacional!$A$4:$Y$349,5,0)+VLOOKUP(E26,Total_Nacional!$A$4:$Y$349,7,0),0)</f>
        <v>0</v>
      </c>
      <c r="G26" s="24">
        <f>IFERROR(VLOOKUP(E26,Total_Nacional!$A$4:$Y$349,9,0)+VLOOKUP(E26,Total_Nacional!$A$4:$Y$349,11,0),0)</f>
        <v>3419492</v>
      </c>
      <c r="H26" s="24">
        <f>IFERROR(VLOOKUP(E26,Total_Nacional!$A$4:$Y$349,13,0)+VLOOKUP(E26,Total_Nacional!$A$4:$Y$349,15,0),0)</f>
        <v>126124</v>
      </c>
      <c r="I26" s="24">
        <f>IFERROR(VLOOKUP(E26,Total_Nacional!$A$4:$Y$349,17,0)+VLOOKUP(E26,Total_Nacional!$A$4:$Y$349,19,0),0)</f>
        <v>0</v>
      </c>
      <c r="J26" s="25">
        <f>IFERROR(VLOOKUP(E26,Total_Nacional!$A$4:$Y$349,21,0),0)</f>
        <v>0</v>
      </c>
      <c r="K26" s="12">
        <f t="shared" si="0"/>
        <v>3545616</v>
      </c>
    </row>
    <row r="27" spans="1:11" x14ac:dyDescent="0.25">
      <c r="A27" s="4">
        <v>24</v>
      </c>
      <c r="B27" s="42" t="s">
        <v>800</v>
      </c>
      <c r="C27" s="5" t="s">
        <v>298</v>
      </c>
      <c r="D27" s="5" t="s">
        <v>245</v>
      </c>
      <c r="E27" s="9">
        <v>3303</v>
      </c>
      <c r="F27" s="24">
        <f>IFERROR(VLOOKUP(E27,Total_Nacional!$A$4:$Y$349,5,0)+VLOOKUP(E27,Total_Nacional!$A$4:$Y$349,7,0),0)</f>
        <v>0</v>
      </c>
      <c r="G27" s="24">
        <f>IFERROR(VLOOKUP(E27,Total_Nacional!$A$4:$Y$349,9,0)+VLOOKUP(E27,Total_Nacional!$A$4:$Y$349,11,0),0)</f>
        <v>1947142</v>
      </c>
      <c r="H27" s="24">
        <f>IFERROR(VLOOKUP(E27,Total_Nacional!$A$4:$Y$349,13,0)+VLOOKUP(E27,Total_Nacional!$A$4:$Y$349,15,0),0)</f>
        <v>0</v>
      </c>
      <c r="I27" s="24">
        <f>IFERROR(VLOOKUP(E27,Total_Nacional!$A$4:$Y$349,17,0)+VLOOKUP(E27,Total_Nacional!$A$4:$Y$349,19,0),0)</f>
        <v>0</v>
      </c>
      <c r="J27" s="25">
        <f>IFERROR(VLOOKUP(E27,Total_Nacional!$A$4:$Y$349,21,0),0)</f>
        <v>0</v>
      </c>
      <c r="K27" s="12">
        <f t="shared" si="0"/>
        <v>1947142</v>
      </c>
    </row>
    <row r="28" spans="1:11" x14ac:dyDescent="0.25">
      <c r="A28" s="4">
        <v>25</v>
      </c>
      <c r="B28" s="42" t="s">
        <v>800</v>
      </c>
      <c r="C28" s="5" t="s">
        <v>299</v>
      </c>
      <c r="D28" s="5" t="s">
        <v>246</v>
      </c>
      <c r="E28" s="9">
        <v>3304</v>
      </c>
      <c r="F28" s="24">
        <f>IFERROR(VLOOKUP(E28,Total_Nacional!$A$4:$Y$349,5,0)+VLOOKUP(E28,Total_Nacional!$A$4:$Y$349,7,0),0)</f>
        <v>0</v>
      </c>
      <c r="G28" s="24">
        <f>IFERROR(VLOOKUP(E28,Total_Nacional!$A$4:$Y$349,9,0)+VLOOKUP(E28,Total_Nacional!$A$4:$Y$349,11,0),0)</f>
        <v>3753544</v>
      </c>
      <c r="H28" s="24">
        <f>IFERROR(VLOOKUP(E28,Total_Nacional!$A$4:$Y$349,13,0)+VLOOKUP(E28,Total_Nacional!$A$4:$Y$349,15,0),0)</f>
        <v>0</v>
      </c>
      <c r="I28" s="24">
        <f>IFERROR(VLOOKUP(E28,Total_Nacional!$A$4:$Y$349,17,0)+VLOOKUP(E28,Total_Nacional!$A$4:$Y$349,19,0),0)</f>
        <v>0</v>
      </c>
      <c r="J28" s="25">
        <f>IFERROR(VLOOKUP(E28,Total_Nacional!$A$4:$Y$349,21,0),0)</f>
        <v>0</v>
      </c>
      <c r="K28" s="12">
        <f t="shared" si="0"/>
        <v>3753544</v>
      </c>
    </row>
    <row r="29" spans="1:11" x14ac:dyDescent="0.25">
      <c r="A29" s="4">
        <v>26</v>
      </c>
      <c r="B29" s="42" t="s">
        <v>801</v>
      </c>
      <c r="C29" s="5" t="s">
        <v>300</v>
      </c>
      <c r="D29" s="5" t="s">
        <v>247</v>
      </c>
      <c r="E29" s="9">
        <v>4101</v>
      </c>
      <c r="F29" s="24">
        <f>IFERROR(VLOOKUP(E29,Total_Nacional!$A$4:$Y$349,5,0)+VLOOKUP(E29,Total_Nacional!$A$4:$Y$349,7,0),0)</f>
        <v>127235744</v>
      </c>
      <c r="G29" s="24">
        <f>IFERROR(VLOOKUP(E29,Total_Nacional!$A$4:$Y$349,9,0)+VLOOKUP(E29,Total_Nacional!$A$4:$Y$349,11,0),0)</f>
        <v>43379332</v>
      </c>
      <c r="H29" s="24">
        <f>IFERROR(VLOOKUP(E29,Total_Nacional!$A$4:$Y$349,13,0)+VLOOKUP(E29,Total_Nacional!$A$4:$Y$349,15,0),0)</f>
        <v>1149732</v>
      </c>
      <c r="I29" s="24">
        <f>IFERROR(VLOOKUP(E29,Total_Nacional!$A$4:$Y$349,17,0)+VLOOKUP(E29,Total_Nacional!$A$4:$Y$349,19,0),0)</f>
        <v>19622300</v>
      </c>
      <c r="J29" s="25">
        <f>IFERROR(VLOOKUP(E29,Total_Nacional!$A$4:$Y$349,21,0),0)</f>
        <v>0</v>
      </c>
      <c r="K29" s="12">
        <f t="shared" si="0"/>
        <v>191387108</v>
      </c>
    </row>
    <row r="30" spans="1:11" x14ac:dyDescent="0.25">
      <c r="A30" s="4">
        <v>27</v>
      </c>
      <c r="B30" s="42" t="s">
        <v>801</v>
      </c>
      <c r="C30" s="5" t="s">
        <v>301</v>
      </c>
      <c r="D30" s="5" t="s">
        <v>248</v>
      </c>
      <c r="E30" s="9">
        <v>4102</v>
      </c>
      <c r="F30" s="24">
        <f>IFERROR(VLOOKUP(E30,Total_Nacional!$A$4:$Y$349,5,0)+VLOOKUP(E30,Total_Nacional!$A$4:$Y$349,7,0),0)</f>
        <v>8143600</v>
      </c>
      <c r="G30" s="24">
        <f>IFERROR(VLOOKUP(E30,Total_Nacional!$A$4:$Y$349,9,0)+VLOOKUP(E30,Total_Nacional!$A$4:$Y$349,11,0),0)</f>
        <v>3913026</v>
      </c>
      <c r="H30" s="24">
        <f>IFERROR(VLOOKUP(E30,Total_Nacional!$A$4:$Y$349,13,0)+VLOOKUP(E30,Total_Nacional!$A$4:$Y$349,15,0),0)</f>
        <v>0</v>
      </c>
      <c r="I30" s="24">
        <f>IFERROR(VLOOKUP(E30,Total_Nacional!$A$4:$Y$349,17,0)+VLOOKUP(E30,Total_Nacional!$A$4:$Y$349,19,0),0)</f>
        <v>1773044</v>
      </c>
      <c r="J30" s="25">
        <f>IFERROR(VLOOKUP(E30,Total_Nacional!$A$4:$Y$349,21,0),0)</f>
        <v>36328</v>
      </c>
      <c r="K30" s="12">
        <f t="shared" si="0"/>
        <v>13865998</v>
      </c>
    </row>
    <row r="31" spans="1:11" x14ac:dyDescent="0.25">
      <c r="A31" s="4">
        <v>28</v>
      </c>
      <c r="B31" s="42" t="s">
        <v>801</v>
      </c>
      <c r="C31" s="5" t="s">
        <v>302</v>
      </c>
      <c r="D31" s="5" t="s">
        <v>249</v>
      </c>
      <c r="E31" s="9">
        <v>4103</v>
      </c>
      <c r="F31" s="24">
        <f>IFERROR(VLOOKUP(E31,Total_Nacional!$A$4:$Y$349,5,0)+VLOOKUP(E31,Total_Nacional!$A$4:$Y$349,7,0),0)</f>
        <v>0</v>
      </c>
      <c r="G31" s="24">
        <f>IFERROR(VLOOKUP(E31,Total_Nacional!$A$4:$Y$349,9,0)+VLOOKUP(E31,Total_Nacional!$A$4:$Y$349,11,0),0)</f>
        <v>73481602</v>
      </c>
      <c r="H31" s="24">
        <f>IFERROR(VLOOKUP(E31,Total_Nacional!$A$4:$Y$349,13,0)+VLOOKUP(E31,Total_Nacional!$A$4:$Y$349,15,0),0)</f>
        <v>1368622</v>
      </c>
      <c r="I31" s="24">
        <f>IFERROR(VLOOKUP(E31,Total_Nacional!$A$4:$Y$349,17,0)+VLOOKUP(E31,Total_Nacional!$A$4:$Y$349,19,0),0)</f>
        <v>0</v>
      </c>
      <c r="J31" s="25">
        <f>IFERROR(VLOOKUP(E31,Total_Nacional!$A$4:$Y$349,21,0),0)</f>
        <v>0</v>
      </c>
      <c r="K31" s="12">
        <f t="shared" si="0"/>
        <v>74850224</v>
      </c>
    </row>
    <row r="32" spans="1:11" x14ac:dyDescent="0.25">
      <c r="A32" s="4">
        <v>29</v>
      </c>
      <c r="B32" s="42" t="s">
        <v>801</v>
      </c>
      <c r="C32" s="5" t="s">
        <v>303</v>
      </c>
      <c r="D32" s="5" t="s">
        <v>250</v>
      </c>
      <c r="E32" s="9">
        <v>4104</v>
      </c>
      <c r="F32" s="24">
        <f>IFERROR(VLOOKUP(E32,Total_Nacional!$A$4:$Y$349,5,0)+VLOOKUP(E32,Total_Nacional!$A$4:$Y$349,7,0),0)</f>
        <v>0</v>
      </c>
      <c r="G32" s="24">
        <f>IFERROR(VLOOKUP(E32,Total_Nacional!$A$4:$Y$349,9,0)+VLOOKUP(E32,Total_Nacional!$A$4:$Y$349,11,0),0)</f>
        <v>0</v>
      </c>
      <c r="H32" s="24">
        <f>IFERROR(VLOOKUP(E32,Total_Nacional!$A$4:$Y$349,13,0)+VLOOKUP(E32,Total_Nacional!$A$4:$Y$349,15,0),0)</f>
        <v>0</v>
      </c>
      <c r="I32" s="24">
        <f>IFERROR(VLOOKUP(E32,Total_Nacional!$A$4:$Y$349,17,0)+VLOOKUP(E32,Total_Nacional!$A$4:$Y$349,19,0),0)</f>
        <v>0</v>
      </c>
      <c r="J32" s="25">
        <f>IFERROR(VLOOKUP(E32,Total_Nacional!$A$4:$Y$349,21,0),0)</f>
        <v>0</v>
      </c>
      <c r="K32" s="12">
        <f t="shared" si="0"/>
        <v>0</v>
      </c>
    </row>
    <row r="33" spans="1:11" x14ac:dyDescent="0.25">
      <c r="A33" s="4">
        <v>30</v>
      </c>
      <c r="B33" s="42" t="s">
        <v>801</v>
      </c>
      <c r="C33" s="5" t="s">
        <v>304</v>
      </c>
      <c r="D33" s="5" t="s">
        <v>251</v>
      </c>
      <c r="E33" s="9">
        <v>4105</v>
      </c>
      <c r="F33" s="24">
        <f>IFERROR(VLOOKUP(E33,Total_Nacional!$A$4:$Y$349,5,0)+VLOOKUP(E33,Total_Nacional!$A$4:$Y$349,7,0),0)</f>
        <v>28126352</v>
      </c>
      <c r="G33" s="24">
        <f>IFERROR(VLOOKUP(E33,Total_Nacional!$A$4:$Y$349,9,0)+VLOOKUP(E33,Total_Nacional!$A$4:$Y$349,11,0),0)</f>
        <v>5496884</v>
      </c>
      <c r="H33" s="24">
        <f>IFERROR(VLOOKUP(E33,Total_Nacional!$A$4:$Y$349,13,0)+VLOOKUP(E33,Total_Nacional!$A$4:$Y$349,15,0),0)</f>
        <v>0</v>
      </c>
      <c r="I33" s="24">
        <f>IFERROR(VLOOKUP(E33,Total_Nacional!$A$4:$Y$349,17,0)+VLOOKUP(E33,Total_Nacional!$A$4:$Y$349,19,0),0)</f>
        <v>4762536</v>
      </c>
      <c r="J33" s="25">
        <f>IFERROR(VLOOKUP(E33,Total_Nacional!$A$4:$Y$349,21,0),0)</f>
        <v>0</v>
      </c>
      <c r="K33" s="12">
        <f t="shared" si="0"/>
        <v>38385772</v>
      </c>
    </row>
    <row r="34" spans="1:11" x14ac:dyDescent="0.25">
      <c r="A34" s="4">
        <v>31</v>
      </c>
      <c r="B34" s="42" t="s">
        <v>801</v>
      </c>
      <c r="C34" s="5" t="s">
        <v>305</v>
      </c>
      <c r="D34" s="5" t="s">
        <v>306</v>
      </c>
      <c r="E34" s="9">
        <v>4106</v>
      </c>
      <c r="F34" s="24">
        <f>IFERROR(VLOOKUP(E34,Total_Nacional!$A$4:$Y$349,5,0)+VLOOKUP(E34,Total_Nacional!$A$4:$Y$349,7,0),0)</f>
        <v>11505100</v>
      </c>
      <c r="G34" s="24">
        <f>IFERROR(VLOOKUP(E34,Total_Nacional!$A$4:$Y$349,9,0)+VLOOKUP(E34,Total_Nacional!$A$4:$Y$349,11,0),0)</f>
        <v>2629862</v>
      </c>
      <c r="H34" s="24">
        <f>IFERROR(VLOOKUP(E34,Total_Nacional!$A$4:$Y$349,13,0)+VLOOKUP(E34,Total_Nacional!$A$4:$Y$349,15,0),0)</f>
        <v>0</v>
      </c>
      <c r="I34" s="24">
        <f>IFERROR(VLOOKUP(E34,Total_Nacional!$A$4:$Y$349,17,0)+VLOOKUP(E34,Total_Nacional!$A$4:$Y$349,19,0),0)</f>
        <v>1702674</v>
      </c>
      <c r="J34" s="25">
        <f>IFERROR(VLOOKUP(E34,Total_Nacional!$A$4:$Y$349,21,0),0)</f>
        <v>0</v>
      </c>
      <c r="K34" s="12">
        <f t="shared" si="0"/>
        <v>15837636</v>
      </c>
    </row>
    <row r="35" spans="1:11" x14ac:dyDescent="0.25">
      <c r="A35" s="4">
        <v>32</v>
      </c>
      <c r="B35" s="42" t="s">
        <v>801</v>
      </c>
      <c r="C35" s="5" t="s">
        <v>307</v>
      </c>
      <c r="D35" s="5" t="s">
        <v>252</v>
      </c>
      <c r="E35" s="9">
        <v>4201</v>
      </c>
      <c r="F35" s="24">
        <f>IFERROR(VLOOKUP(E35,Total_Nacional!$A$4:$Y$349,5,0)+VLOOKUP(E35,Total_Nacional!$A$4:$Y$349,7,0),0)</f>
        <v>124034670</v>
      </c>
      <c r="G35" s="24">
        <f>IFERROR(VLOOKUP(E35,Total_Nacional!$A$4:$Y$349,9,0)+VLOOKUP(E35,Total_Nacional!$A$4:$Y$349,11,0),0)</f>
        <v>38819548</v>
      </c>
      <c r="H35" s="24">
        <f>IFERROR(VLOOKUP(E35,Total_Nacional!$A$4:$Y$349,13,0)+VLOOKUP(E35,Total_Nacional!$A$4:$Y$349,15,0),0)</f>
        <v>1008992</v>
      </c>
      <c r="I35" s="24">
        <f>IFERROR(VLOOKUP(E35,Total_Nacional!$A$4:$Y$349,17,0)+VLOOKUP(E35,Total_Nacional!$A$4:$Y$349,19,0),0)</f>
        <v>9762704</v>
      </c>
      <c r="J35" s="25">
        <f>IFERROR(VLOOKUP(E35,Total_Nacional!$A$4:$Y$349,21,0),0)</f>
        <v>37912</v>
      </c>
      <c r="K35" s="12">
        <f t="shared" si="0"/>
        <v>173663826</v>
      </c>
    </row>
    <row r="36" spans="1:11" x14ac:dyDescent="0.25">
      <c r="A36" s="4">
        <v>33</v>
      </c>
      <c r="B36" s="42" t="s">
        <v>801</v>
      </c>
      <c r="C36" s="5" t="s">
        <v>308</v>
      </c>
      <c r="D36" s="5" t="s">
        <v>253</v>
      </c>
      <c r="E36" s="9">
        <v>4203</v>
      </c>
      <c r="F36" s="24">
        <f>IFERROR(VLOOKUP(E36,Total_Nacional!$A$4:$Y$349,5,0)+VLOOKUP(E36,Total_Nacional!$A$4:$Y$349,7,0),0)</f>
        <v>46398650</v>
      </c>
      <c r="G36" s="24">
        <f>IFERROR(VLOOKUP(E36,Total_Nacional!$A$4:$Y$349,9,0)+VLOOKUP(E36,Total_Nacional!$A$4:$Y$349,11,0),0)</f>
        <v>20842402</v>
      </c>
      <c r="H36" s="24">
        <f>IFERROR(VLOOKUP(E36,Total_Nacional!$A$4:$Y$349,13,0)+VLOOKUP(E36,Total_Nacional!$A$4:$Y$349,15,0),0)</f>
        <v>0</v>
      </c>
      <c r="I36" s="24">
        <f>IFERROR(VLOOKUP(E36,Total_Nacional!$A$4:$Y$349,17,0)+VLOOKUP(E36,Total_Nacional!$A$4:$Y$349,19,0),0)</f>
        <v>0</v>
      </c>
      <c r="J36" s="25">
        <f>IFERROR(VLOOKUP(E36,Total_Nacional!$A$4:$Y$349,21,0),0)</f>
        <v>0</v>
      </c>
      <c r="K36" s="12">
        <f t="shared" si="0"/>
        <v>67241052</v>
      </c>
    </row>
    <row r="37" spans="1:11" x14ac:dyDescent="0.25">
      <c r="A37" s="4">
        <v>34</v>
      </c>
      <c r="B37" s="42" t="s">
        <v>801</v>
      </c>
      <c r="C37" s="5" t="s">
        <v>309</v>
      </c>
      <c r="D37" s="5" t="s">
        <v>254</v>
      </c>
      <c r="E37" s="9">
        <v>4204</v>
      </c>
      <c r="F37" s="24">
        <f>IFERROR(VLOOKUP(E37,Total_Nacional!$A$4:$Y$349,5,0)+VLOOKUP(E37,Total_Nacional!$A$4:$Y$349,7,0),0)</f>
        <v>16240170</v>
      </c>
      <c r="G37" s="24">
        <f>IFERROR(VLOOKUP(E37,Total_Nacional!$A$4:$Y$349,9,0)+VLOOKUP(E37,Total_Nacional!$A$4:$Y$349,11,0),0)</f>
        <v>6123378</v>
      </c>
      <c r="H37" s="24">
        <f>IFERROR(VLOOKUP(E37,Total_Nacional!$A$4:$Y$349,13,0)+VLOOKUP(E37,Total_Nacional!$A$4:$Y$349,15,0),0)</f>
        <v>0</v>
      </c>
      <c r="I37" s="24">
        <f>IFERROR(VLOOKUP(E37,Total_Nacional!$A$4:$Y$349,17,0)+VLOOKUP(E37,Total_Nacional!$A$4:$Y$349,19,0),0)</f>
        <v>1524450</v>
      </c>
      <c r="J37" s="25">
        <f>IFERROR(VLOOKUP(E37,Total_Nacional!$A$4:$Y$349,21,0),0)</f>
        <v>53468</v>
      </c>
      <c r="K37" s="12">
        <f t="shared" si="0"/>
        <v>23941466</v>
      </c>
    </row>
    <row r="38" spans="1:11" x14ac:dyDescent="0.25">
      <c r="A38" s="4">
        <v>35</v>
      </c>
      <c r="B38" s="42" t="s">
        <v>801</v>
      </c>
      <c r="C38" s="5" t="s">
        <v>310</v>
      </c>
      <c r="D38" s="5" t="s">
        <v>311</v>
      </c>
      <c r="E38" s="9">
        <v>4205</v>
      </c>
      <c r="F38" s="24">
        <f>IFERROR(VLOOKUP(E38,Total_Nacional!$A$4:$Y$349,5,0)+VLOOKUP(E38,Total_Nacional!$A$4:$Y$349,7,0),0)</f>
        <v>19410596</v>
      </c>
      <c r="G38" s="24">
        <f>IFERROR(VLOOKUP(E38,Total_Nacional!$A$4:$Y$349,9,0)+VLOOKUP(E38,Total_Nacional!$A$4:$Y$349,11,0),0)</f>
        <v>3085440</v>
      </c>
      <c r="H38" s="24">
        <f>IFERROR(VLOOKUP(E38,Total_Nacional!$A$4:$Y$349,13,0)+VLOOKUP(E38,Total_Nacional!$A$4:$Y$349,15,0),0)</f>
        <v>0</v>
      </c>
      <c r="I38" s="24">
        <f>IFERROR(VLOOKUP(E38,Total_Nacional!$A$4:$Y$349,17,0)+VLOOKUP(E38,Total_Nacional!$A$4:$Y$349,19,0),0)</f>
        <v>886522</v>
      </c>
      <c r="J38" s="25">
        <f>IFERROR(VLOOKUP(E38,Total_Nacional!$A$4:$Y$349,21,0),0)</f>
        <v>0</v>
      </c>
      <c r="K38" s="12">
        <f t="shared" si="0"/>
        <v>23382558</v>
      </c>
    </row>
    <row r="39" spans="1:11" x14ac:dyDescent="0.25">
      <c r="A39" s="4">
        <v>36</v>
      </c>
      <c r="B39" s="42" t="s">
        <v>801</v>
      </c>
      <c r="C39" s="5" t="s">
        <v>312</v>
      </c>
      <c r="D39" s="5" t="s">
        <v>313</v>
      </c>
      <c r="E39" s="9">
        <v>4206</v>
      </c>
      <c r="F39" s="24">
        <f>IFERROR(VLOOKUP(E39,Total_Nacional!$A$4:$Y$349,5,0)+VLOOKUP(E39,Total_Nacional!$A$4:$Y$349,7,0),0)</f>
        <v>8777874</v>
      </c>
      <c r="G39" s="24">
        <f>IFERROR(VLOOKUP(E39,Total_Nacional!$A$4:$Y$349,9,0)+VLOOKUP(E39,Total_Nacional!$A$4:$Y$349,11,0),0)</f>
        <v>3241740</v>
      </c>
      <c r="H39" s="24">
        <f>IFERROR(VLOOKUP(E39,Total_Nacional!$A$4:$Y$349,13,0)+VLOOKUP(E39,Total_Nacional!$A$4:$Y$349,15,0),0)</f>
        <v>0</v>
      </c>
      <c r="I39" s="24">
        <f>IFERROR(VLOOKUP(E39,Total_Nacional!$A$4:$Y$349,17,0)+VLOOKUP(E39,Total_Nacional!$A$4:$Y$349,19,0),0)</f>
        <v>0</v>
      </c>
      <c r="J39" s="25">
        <f>IFERROR(VLOOKUP(E39,Total_Nacional!$A$4:$Y$349,21,0),0)</f>
        <v>0</v>
      </c>
      <c r="K39" s="12">
        <f t="shared" si="0"/>
        <v>12019614</v>
      </c>
    </row>
    <row r="40" spans="1:11" x14ac:dyDescent="0.25">
      <c r="A40" s="4">
        <v>37</v>
      </c>
      <c r="B40" s="42" t="s">
        <v>801</v>
      </c>
      <c r="C40" s="5" t="s">
        <v>314</v>
      </c>
      <c r="D40" s="5" t="s">
        <v>255</v>
      </c>
      <c r="E40" s="9">
        <v>4301</v>
      </c>
      <c r="F40" s="24">
        <f>IFERROR(VLOOKUP(E40,Total_Nacional!$A$4:$Y$349,5,0)+VLOOKUP(E40,Total_Nacional!$A$4:$Y$349,7,0),0)</f>
        <v>31092032</v>
      </c>
      <c r="G40" s="24">
        <f>IFERROR(VLOOKUP(E40,Total_Nacional!$A$4:$Y$349,9,0)+VLOOKUP(E40,Total_Nacional!$A$4:$Y$349,11,0),0)</f>
        <v>11175174</v>
      </c>
      <c r="H40" s="24">
        <f>IFERROR(VLOOKUP(E40,Total_Nacional!$A$4:$Y$349,13,0)+VLOOKUP(E40,Total_Nacional!$A$4:$Y$349,15,0),0)</f>
        <v>0</v>
      </c>
      <c r="I40" s="24">
        <f>IFERROR(VLOOKUP(E40,Total_Nacional!$A$4:$Y$349,17,0)+VLOOKUP(E40,Total_Nacional!$A$4:$Y$349,19,0),0)</f>
        <v>3846310</v>
      </c>
      <c r="J40" s="25">
        <f>IFERROR(VLOOKUP(E40,Total_Nacional!$A$4:$Y$349,21,0),0)</f>
        <v>858688</v>
      </c>
      <c r="K40" s="12">
        <f t="shared" si="0"/>
        <v>46972204</v>
      </c>
    </row>
    <row r="41" spans="1:11" x14ac:dyDescent="0.25">
      <c r="A41" s="4">
        <v>38</v>
      </c>
      <c r="B41" s="42" t="s">
        <v>801</v>
      </c>
      <c r="C41" s="5" t="s">
        <v>315</v>
      </c>
      <c r="D41" s="5" t="s">
        <v>256</v>
      </c>
      <c r="E41" s="9">
        <v>4302</v>
      </c>
      <c r="F41" s="24">
        <f>IFERROR(VLOOKUP(E41,Total_Nacional!$A$4:$Y$349,5,0)+VLOOKUP(E41,Total_Nacional!$A$4:$Y$349,7,0),0)</f>
        <v>21068006</v>
      </c>
      <c r="G41" s="24">
        <f>IFERROR(VLOOKUP(E41,Total_Nacional!$A$4:$Y$349,9,0)+VLOOKUP(E41,Total_Nacional!$A$4:$Y$349,11,0),0)</f>
        <v>7385090</v>
      </c>
      <c r="H41" s="24">
        <f>IFERROR(VLOOKUP(E41,Total_Nacional!$A$4:$Y$349,13,0)+VLOOKUP(E41,Total_Nacional!$A$4:$Y$349,15,0),0)</f>
        <v>0</v>
      </c>
      <c r="I41" s="24">
        <f>IFERROR(VLOOKUP(E41,Total_Nacional!$A$4:$Y$349,17,0)+VLOOKUP(E41,Total_Nacional!$A$4:$Y$349,19,0),0)</f>
        <v>919880</v>
      </c>
      <c r="J41" s="25">
        <f>IFERROR(VLOOKUP(E41,Total_Nacional!$A$4:$Y$349,21,0),0)</f>
        <v>80202</v>
      </c>
      <c r="K41" s="12">
        <f t="shared" si="0"/>
        <v>29453178</v>
      </c>
    </row>
    <row r="42" spans="1:11" x14ac:dyDescent="0.25">
      <c r="A42" s="4">
        <v>39</v>
      </c>
      <c r="B42" s="42" t="s">
        <v>801</v>
      </c>
      <c r="C42" s="5" t="s">
        <v>316</v>
      </c>
      <c r="D42" s="5" t="s">
        <v>257</v>
      </c>
      <c r="E42" s="9">
        <v>4303</v>
      </c>
      <c r="F42" s="24">
        <f>IFERROR(VLOOKUP(E42,Total_Nacional!$A$4:$Y$349,5,0)+VLOOKUP(E42,Total_Nacional!$A$4:$Y$349,7,0),0)</f>
        <v>16739596</v>
      </c>
      <c r="G42" s="24">
        <f>IFERROR(VLOOKUP(E42,Total_Nacional!$A$4:$Y$349,9,0)+VLOOKUP(E42,Total_Nacional!$A$4:$Y$349,11,0),0)</f>
        <v>3908900</v>
      </c>
      <c r="H42" s="24">
        <f>IFERROR(VLOOKUP(E42,Total_Nacional!$A$4:$Y$349,13,0)+VLOOKUP(E42,Total_Nacional!$A$4:$Y$349,15,0),0)</f>
        <v>0</v>
      </c>
      <c r="I42" s="24">
        <f>IFERROR(VLOOKUP(E42,Total_Nacional!$A$4:$Y$349,17,0)+VLOOKUP(E42,Total_Nacional!$A$4:$Y$349,19,0),0)</f>
        <v>2314552</v>
      </c>
      <c r="J42" s="25">
        <f>IFERROR(VLOOKUP(E42,Total_Nacional!$A$4:$Y$349,21,0),0)</f>
        <v>23261</v>
      </c>
      <c r="K42" s="12">
        <f t="shared" si="0"/>
        <v>22986309</v>
      </c>
    </row>
    <row r="43" spans="1:11" x14ac:dyDescent="0.25">
      <c r="A43" s="4">
        <v>40</v>
      </c>
      <c r="B43" s="42" t="s">
        <v>801</v>
      </c>
      <c r="C43" s="5" t="s">
        <v>317</v>
      </c>
      <c r="D43" s="5" t="s">
        <v>258</v>
      </c>
      <c r="E43" s="9">
        <v>4304</v>
      </c>
      <c r="F43" s="24">
        <f>IFERROR(VLOOKUP(E43,Total_Nacional!$A$4:$Y$349,5,0)+VLOOKUP(E43,Total_Nacional!$A$4:$Y$349,7,0),0)</f>
        <v>13161566</v>
      </c>
      <c r="G43" s="24">
        <f>IFERROR(VLOOKUP(E43,Total_Nacional!$A$4:$Y$349,9,0)+VLOOKUP(E43,Total_Nacional!$A$4:$Y$349,11,0),0)</f>
        <v>4573350</v>
      </c>
      <c r="H43" s="24">
        <f>IFERROR(VLOOKUP(E43,Total_Nacional!$A$4:$Y$349,13,0)+VLOOKUP(E43,Total_Nacional!$A$4:$Y$349,15,0),0)</f>
        <v>0</v>
      </c>
      <c r="I43" s="24">
        <f>IFERROR(VLOOKUP(E43,Total_Nacional!$A$4:$Y$349,17,0)+VLOOKUP(E43,Total_Nacional!$A$4:$Y$349,19,0),0)</f>
        <v>0</v>
      </c>
      <c r="J43" s="25">
        <f>IFERROR(VLOOKUP(E43,Total_Nacional!$A$4:$Y$349,21,0),0)</f>
        <v>0</v>
      </c>
      <c r="K43" s="12">
        <f t="shared" si="0"/>
        <v>17734916</v>
      </c>
    </row>
    <row r="44" spans="1:11" x14ac:dyDescent="0.25">
      <c r="A44" s="4">
        <v>41</v>
      </c>
      <c r="B44" s="42" t="s">
        <v>802</v>
      </c>
      <c r="C44" s="5" t="s">
        <v>318</v>
      </c>
      <c r="D44" s="5" t="s">
        <v>259</v>
      </c>
      <c r="E44" s="9">
        <v>5101</v>
      </c>
      <c r="F44" s="24">
        <f>IFERROR(VLOOKUP(E44,Total_Nacional!$A$4:$Y$349,5,0)+VLOOKUP(E44,Total_Nacional!$A$4:$Y$349,7,0),0)</f>
        <v>8286106</v>
      </c>
      <c r="G44" s="24">
        <f>IFERROR(VLOOKUP(E44,Total_Nacional!$A$4:$Y$349,9,0)+VLOOKUP(E44,Total_Nacional!$A$4:$Y$349,11,0),0)</f>
        <v>0</v>
      </c>
      <c r="H44" s="24">
        <f>IFERROR(VLOOKUP(E44,Total_Nacional!$A$4:$Y$349,13,0)+VLOOKUP(E44,Total_Nacional!$A$4:$Y$349,15,0),0)</f>
        <v>0</v>
      </c>
      <c r="I44" s="24">
        <f>IFERROR(VLOOKUP(E44,Total_Nacional!$A$4:$Y$349,17,0)+VLOOKUP(E44,Total_Nacional!$A$4:$Y$349,19,0),0)</f>
        <v>0</v>
      </c>
      <c r="J44" s="25">
        <f>IFERROR(VLOOKUP(E44,Total_Nacional!$A$4:$Y$349,21,0),0)</f>
        <v>0</v>
      </c>
      <c r="K44" s="12">
        <f t="shared" si="0"/>
        <v>8286106</v>
      </c>
    </row>
    <row r="45" spans="1:11" x14ac:dyDescent="0.25">
      <c r="A45" s="4">
        <v>42</v>
      </c>
      <c r="B45" s="42" t="s">
        <v>802</v>
      </c>
      <c r="C45" s="5" t="s">
        <v>319</v>
      </c>
      <c r="D45" s="5" t="s">
        <v>260</v>
      </c>
      <c r="E45" s="9">
        <v>5201</v>
      </c>
      <c r="F45" s="24">
        <f>IFERROR(VLOOKUP(E45,Total_Nacional!$A$4:$Y$349,5,0)+VLOOKUP(E45,Total_Nacional!$A$4:$Y$349,7,0),0)</f>
        <v>33531764</v>
      </c>
      <c r="G45" s="24">
        <f>IFERROR(VLOOKUP(E45,Total_Nacional!$A$4:$Y$349,9,0)+VLOOKUP(E45,Total_Nacional!$A$4:$Y$349,11,0),0)</f>
        <v>10955812</v>
      </c>
      <c r="H45" s="24">
        <f>IFERROR(VLOOKUP(E45,Total_Nacional!$A$4:$Y$349,13,0)+VLOOKUP(E45,Total_Nacional!$A$4:$Y$349,15,0),0)</f>
        <v>0</v>
      </c>
      <c r="I45" s="24">
        <f>IFERROR(VLOOKUP(E45,Total_Nacional!$A$4:$Y$349,17,0)+VLOOKUP(E45,Total_Nacional!$A$4:$Y$349,19,0),0)</f>
        <v>5077846</v>
      </c>
      <c r="J45" s="25">
        <f>IFERROR(VLOOKUP(E45,Total_Nacional!$A$4:$Y$349,21,0),0)</f>
        <v>0</v>
      </c>
      <c r="K45" s="12">
        <f t="shared" si="0"/>
        <v>49565422</v>
      </c>
    </row>
    <row r="46" spans="1:11" x14ac:dyDescent="0.25">
      <c r="A46" s="4">
        <v>43</v>
      </c>
      <c r="B46" s="42" t="s">
        <v>802</v>
      </c>
      <c r="C46" s="5" t="s">
        <v>320</v>
      </c>
      <c r="D46" s="5" t="s">
        <v>261</v>
      </c>
      <c r="E46" s="9">
        <v>5202</v>
      </c>
      <c r="F46" s="24">
        <f>IFERROR(VLOOKUP(E46,Total_Nacional!$A$4:$Y$349,5,0)+VLOOKUP(E46,Total_Nacional!$A$4:$Y$349,7,0),0)</f>
        <v>14189300</v>
      </c>
      <c r="G46" s="24">
        <f>IFERROR(VLOOKUP(E46,Total_Nacional!$A$4:$Y$349,9,0)+VLOOKUP(E46,Total_Nacional!$A$4:$Y$349,11,0),0)</f>
        <v>5785672</v>
      </c>
      <c r="H46" s="24">
        <f>IFERROR(VLOOKUP(E46,Total_Nacional!$A$4:$Y$349,13,0)+VLOOKUP(E46,Total_Nacional!$A$4:$Y$349,15,0),0)</f>
        <v>348668</v>
      </c>
      <c r="I46" s="24">
        <f>IFERROR(VLOOKUP(E46,Total_Nacional!$A$4:$Y$349,17,0)+VLOOKUP(E46,Total_Nacional!$A$4:$Y$349,19,0),0)</f>
        <v>1925218</v>
      </c>
      <c r="J46" s="25">
        <f>IFERROR(VLOOKUP(E46,Total_Nacional!$A$4:$Y$349,21,0),0)</f>
        <v>0</v>
      </c>
      <c r="K46" s="12">
        <f t="shared" si="0"/>
        <v>22248858</v>
      </c>
    </row>
    <row r="47" spans="1:11" x14ac:dyDescent="0.25">
      <c r="A47" s="4">
        <v>44</v>
      </c>
      <c r="B47" s="42" t="s">
        <v>802</v>
      </c>
      <c r="C47" s="5" t="s">
        <v>321</v>
      </c>
      <c r="D47" s="5" t="s">
        <v>262</v>
      </c>
      <c r="E47" s="9">
        <v>5203</v>
      </c>
      <c r="F47" s="24">
        <f>IFERROR(VLOOKUP(E47,Total_Nacional!$A$4:$Y$349,5,0)+VLOOKUP(E47,Total_Nacional!$A$4:$Y$349,7,0),0)</f>
        <v>31427972</v>
      </c>
      <c r="G47" s="24">
        <f>IFERROR(VLOOKUP(E47,Total_Nacional!$A$4:$Y$349,9,0)+VLOOKUP(E47,Total_Nacional!$A$4:$Y$349,11,0),0)</f>
        <v>3497170</v>
      </c>
      <c r="H47" s="24">
        <f>IFERROR(VLOOKUP(E47,Total_Nacional!$A$4:$Y$349,13,0)+VLOOKUP(E47,Total_Nacional!$A$4:$Y$349,15,0),0)</f>
        <v>0</v>
      </c>
      <c r="I47" s="24">
        <f>IFERROR(VLOOKUP(E47,Total_Nacional!$A$4:$Y$349,17,0)+VLOOKUP(E47,Total_Nacional!$A$4:$Y$349,19,0),0)</f>
        <v>1364968</v>
      </c>
      <c r="J47" s="25">
        <f>IFERROR(VLOOKUP(E47,Total_Nacional!$A$4:$Y$349,21,0),0)</f>
        <v>0</v>
      </c>
      <c r="K47" s="12">
        <f t="shared" si="0"/>
        <v>36290110</v>
      </c>
    </row>
    <row r="48" spans="1:11" x14ac:dyDescent="0.25">
      <c r="A48" s="4">
        <v>45</v>
      </c>
      <c r="B48" s="42" t="s">
        <v>802</v>
      </c>
      <c r="C48" s="5" t="s">
        <v>322</v>
      </c>
      <c r="D48" s="5" t="s">
        <v>263</v>
      </c>
      <c r="E48" s="9">
        <v>5204</v>
      </c>
      <c r="F48" s="24">
        <f>IFERROR(VLOOKUP(E48,Total_Nacional!$A$4:$Y$349,5,0)+VLOOKUP(E48,Total_Nacional!$A$4:$Y$349,7,0),0)</f>
        <v>12661196</v>
      </c>
      <c r="G48" s="24">
        <f>IFERROR(VLOOKUP(E48,Total_Nacional!$A$4:$Y$349,9,0)+VLOOKUP(E48,Total_Nacional!$A$4:$Y$349,11,0),0)</f>
        <v>5540732</v>
      </c>
      <c r="H48" s="24">
        <f>IFERROR(VLOOKUP(E48,Total_Nacional!$A$4:$Y$349,13,0)+VLOOKUP(E48,Total_Nacional!$A$4:$Y$349,15,0),0)</f>
        <v>0</v>
      </c>
      <c r="I48" s="24">
        <f>IFERROR(VLOOKUP(E48,Total_Nacional!$A$4:$Y$349,17,0)+VLOOKUP(E48,Total_Nacional!$A$4:$Y$349,19,0),0)</f>
        <v>2214478</v>
      </c>
      <c r="J48" s="25">
        <f>IFERROR(VLOOKUP(E48,Total_Nacional!$A$4:$Y$349,21,0),0)</f>
        <v>0</v>
      </c>
      <c r="K48" s="12">
        <f t="shared" si="0"/>
        <v>20416406</v>
      </c>
    </row>
    <row r="49" spans="1:11" x14ac:dyDescent="0.25">
      <c r="A49" s="4">
        <v>46</v>
      </c>
      <c r="B49" s="42" t="s">
        <v>802</v>
      </c>
      <c r="C49" s="5" t="s">
        <v>323</v>
      </c>
      <c r="D49" s="5" t="s">
        <v>0</v>
      </c>
      <c r="E49" s="9">
        <v>5205</v>
      </c>
      <c r="F49" s="24">
        <f>IFERROR(VLOOKUP(E49,Total_Nacional!$A$4:$Y$349,5,0)+VLOOKUP(E49,Total_Nacional!$A$4:$Y$349,7,0),0)</f>
        <v>7840196</v>
      </c>
      <c r="G49" s="24">
        <f>IFERROR(VLOOKUP(E49,Total_Nacional!$A$4:$Y$349,9,0)+VLOOKUP(E49,Total_Nacional!$A$4:$Y$349,11,0),0)</f>
        <v>3660778</v>
      </c>
      <c r="H49" s="24">
        <f>IFERROR(VLOOKUP(E49,Total_Nacional!$A$4:$Y$349,13,0)+VLOOKUP(E49,Total_Nacional!$A$4:$Y$349,15,0),0)</f>
        <v>0</v>
      </c>
      <c r="I49" s="24">
        <f>IFERROR(VLOOKUP(E49,Total_Nacional!$A$4:$Y$349,17,0)+VLOOKUP(E49,Total_Nacional!$A$4:$Y$349,19,0),0)</f>
        <v>1079362</v>
      </c>
      <c r="J49" s="25">
        <f>IFERROR(VLOOKUP(E49,Total_Nacional!$A$4:$Y$349,21,0),0)</f>
        <v>0</v>
      </c>
      <c r="K49" s="12">
        <f t="shared" si="0"/>
        <v>12580336</v>
      </c>
    </row>
    <row r="50" spans="1:11" x14ac:dyDescent="0.25">
      <c r="A50" s="4">
        <v>47</v>
      </c>
      <c r="B50" s="42" t="s">
        <v>802</v>
      </c>
      <c r="C50" s="5" t="s">
        <v>324</v>
      </c>
      <c r="D50" s="5" t="s">
        <v>325</v>
      </c>
      <c r="E50" s="9">
        <v>5301</v>
      </c>
      <c r="F50" s="24">
        <f>IFERROR(VLOOKUP(E50,Total_Nacional!$A$4:$Y$349,5,0)+VLOOKUP(E50,Total_Nacional!$A$4:$Y$349,7,0),0)</f>
        <v>0</v>
      </c>
      <c r="G50" s="24">
        <f>IFERROR(VLOOKUP(E50,Total_Nacional!$A$4:$Y$349,9,0)+VLOOKUP(E50,Total_Nacional!$A$4:$Y$349,11,0),0)</f>
        <v>90211408</v>
      </c>
      <c r="H50" s="24">
        <f>IFERROR(VLOOKUP(E50,Total_Nacional!$A$4:$Y$349,13,0)+VLOOKUP(E50,Total_Nacional!$A$4:$Y$349,15,0),0)</f>
        <v>5949752</v>
      </c>
      <c r="I50" s="24">
        <f>IFERROR(VLOOKUP(E50,Total_Nacional!$A$4:$Y$349,17,0)+VLOOKUP(E50,Total_Nacional!$A$4:$Y$349,19,0),0)</f>
        <v>0</v>
      </c>
      <c r="J50" s="25">
        <f>IFERROR(VLOOKUP(E50,Total_Nacional!$A$4:$Y$349,21,0),0)</f>
        <v>0</v>
      </c>
      <c r="K50" s="12">
        <f t="shared" si="0"/>
        <v>96161160</v>
      </c>
    </row>
    <row r="51" spans="1:11" x14ac:dyDescent="0.25">
      <c r="A51" s="4">
        <v>48</v>
      </c>
      <c r="B51" s="42" t="s">
        <v>802</v>
      </c>
      <c r="C51" s="5" t="s">
        <v>326</v>
      </c>
      <c r="D51" s="5" t="s">
        <v>1</v>
      </c>
      <c r="E51" s="9">
        <v>5302</v>
      </c>
      <c r="F51" s="24">
        <f>IFERROR(VLOOKUP(E51,Total_Nacional!$A$4:$Y$349,5,0)+VLOOKUP(E51,Total_Nacional!$A$4:$Y$349,7,0),0)</f>
        <v>128589628</v>
      </c>
      <c r="G51" s="24">
        <f>IFERROR(VLOOKUP(E51,Total_Nacional!$A$4:$Y$349,9,0)+VLOOKUP(E51,Total_Nacional!$A$4:$Y$349,11,0),0)</f>
        <v>60296680</v>
      </c>
      <c r="H51" s="24">
        <f>IFERROR(VLOOKUP(E51,Total_Nacional!$A$4:$Y$349,13,0)+VLOOKUP(E51,Total_Nacional!$A$4:$Y$349,15,0),0)</f>
        <v>1186744</v>
      </c>
      <c r="I51" s="24">
        <f>IFERROR(VLOOKUP(E51,Total_Nacional!$A$4:$Y$349,17,0)+VLOOKUP(E51,Total_Nacional!$A$4:$Y$349,19,0),0)</f>
        <v>4072508</v>
      </c>
      <c r="J51" s="25">
        <f>IFERROR(VLOOKUP(E51,Total_Nacional!$A$4:$Y$349,21,0),0)</f>
        <v>0</v>
      </c>
      <c r="K51" s="12">
        <f t="shared" si="0"/>
        <v>194145560</v>
      </c>
    </row>
    <row r="52" spans="1:11" x14ac:dyDescent="0.25">
      <c r="A52" s="4">
        <v>49</v>
      </c>
      <c r="B52" s="42" t="s">
        <v>802</v>
      </c>
      <c r="C52" s="5" t="s">
        <v>327</v>
      </c>
      <c r="D52" s="5" t="s">
        <v>2</v>
      </c>
      <c r="E52" s="9">
        <v>5303</v>
      </c>
      <c r="F52" s="24">
        <f>IFERROR(VLOOKUP(E52,Total_Nacional!$A$4:$Y$349,5,0)+VLOOKUP(E52,Total_Nacional!$A$4:$Y$349,7,0),0)</f>
        <v>46326042</v>
      </c>
      <c r="G52" s="24">
        <f>IFERROR(VLOOKUP(E52,Total_Nacional!$A$4:$Y$349,9,0)+VLOOKUP(E52,Total_Nacional!$A$4:$Y$349,11,0),0)</f>
        <v>30883632</v>
      </c>
      <c r="H52" s="24">
        <f>IFERROR(VLOOKUP(E52,Total_Nacional!$A$4:$Y$349,13,0)+VLOOKUP(E52,Total_Nacional!$A$4:$Y$349,15,0),0)</f>
        <v>0</v>
      </c>
      <c r="I52" s="24">
        <f>IFERROR(VLOOKUP(E52,Total_Nacional!$A$4:$Y$349,17,0)+VLOOKUP(E52,Total_Nacional!$A$4:$Y$349,19,0),0)</f>
        <v>5745478</v>
      </c>
      <c r="J52" s="25">
        <f>IFERROR(VLOOKUP(E52,Total_Nacional!$A$4:$Y$349,21,0),0)</f>
        <v>0</v>
      </c>
      <c r="K52" s="12">
        <f t="shared" si="0"/>
        <v>82955152</v>
      </c>
    </row>
    <row r="53" spans="1:11" x14ac:dyDescent="0.25">
      <c r="A53" s="4">
        <v>50</v>
      </c>
      <c r="B53" s="42" t="s">
        <v>802</v>
      </c>
      <c r="C53" s="5" t="s">
        <v>328</v>
      </c>
      <c r="D53" s="5" t="s">
        <v>329</v>
      </c>
      <c r="E53" s="9">
        <v>5304</v>
      </c>
      <c r="F53" s="24">
        <f>IFERROR(VLOOKUP(E53,Total_Nacional!$A$4:$Y$349,5,0)+VLOOKUP(E53,Total_Nacional!$A$4:$Y$349,7,0),0)</f>
        <v>89892110</v>
      </c>
      <c r="G53" s="24">
        <f>IFERROR(VLOOKUP(E53,Total_Nacional!$A$4:$Y$349,9,0)+VLOOKUP(E53,Total_Nacional!$A$4:$Y$349,11,0),0)</f>
        <v>39623200</v>
      </c>
      <c r="H53" s="24">
        <f>IFERROR(VLOOKUP(E53,Total_Nacional!$A$4:$Y$349,13,0)+VLOOKUP(E53,Total_Nacional!$A$4:$Y$349,15,0),0)</f>
        <v>0</v>
      </c>
      <c r="I53" s="24">
        <f>IFERROR(VLOOKUP(E53,Total_Nacional!$A$4:$Y$349,17,0)+VLOOKUP(E53,Total_Nacional!$A$4:$Y$349,19,0),0)</f>
        <v>9381150</v>
      </c>
      <c r="J53" s="25">
        <f>IFERROR(VLOOKUP(E53,Total_Nacional!$A$4:$Y$349,21,0),0)</f>
        <v>0</v>
      </c>
      <c r="K53" s="12">
        <f t="shared" si="0"/>
        <v>138896460</v>
      </c>
    </row>
    <row r="54" spans="1:11" x14ac:dyDescent="0.25">
      <c r="A54" s="4">
        <v>51</v>
      </c>
      <c r="B54" s="42" t="s">
        <v>802</v>
      </c>
      <c r="C54" s="5" t="s">
        <v>330</v>
      </c>
      <c r="D54" s="5" t="s">
        <v>3</v>
      </c>
      <c r="E54" s="9">
        <v>5305</v>
      </c>
      <c r="F54" s="24">
        <f>IFERROR(VLOOKUP(E54,Total_Nacional!$A$4:$Y$349,5,0)+VLOOKUP(E54,Total_Nacional!$A$4:$Y$349,7,0),0)</f>
        <v>25765242</v>
      </c>
      <c r="G54" s="24">
        <f>IFERROR(VLOOKUP(E54,Total_Nacional!$A$4:$Y$349,9,0)+VLOOKUP(E54,Total_Nacional!$A$4:$Y$349,11,0),0)</f>
        <v>1587512</v>
      </c>
      <c r="H54" s="24">
        <f>IFERROR(VLOOKUP(E54,Total_Nacional!$A$4:$Y$349,13,0)+VLOOKUP(E54,Total_Nacional!$A$4:$Y$349,15,0),0)</f>
        <v>0</v>
      </c>
      <c r="I54" s="24">
        <f>IFERROR(VLOOKUP(E54,Total_Nacional!$A$4:$Y$349,17,0)+VLOOKUP(E54,Total_Nacional!$A$4:$Y$349,19,0),0)</f>
        <v>2377614</v>
      </c>
      <c r="J54" s="25">
        <f>IFERROR(VLOOKUP(E54,Total_Nacional!$A$4:$Y$349,21,0),0)</f>
        <v>42952</v>
      </c>
      <c r="K54" s="12">
        <f t="shared" si="0"/>
        <v>29773320</v>
      </c>
    </row>
    <row r="55" spans="1:11" x14ac:dyDescent="0.25">
      <c r="A55" s="4">
        <v>52</v>
      </c>
      <c r="B55" s="42" t="s">
        <v>802</v>
      </c>
      <c r="C55" s="5" t="s">
        <v>331</v>
      </c>
      <c r="D55" s="5" t="s">
        <v>4</v>
      </c>
      <c r="E55" s="9">
        <v>5306</v>
      </c>
      <c r="F55" s="24">
        <f>IFERROR(VLOOKUP(E55,Total_Nacional!$A$4:$Y$349,5,0)+VLOOKUP(E55,Total_Nacional!$A$4:$Y$349,7,0),0)</f>
        <v>20265176</v>
      </c>
      <c r="G55" s="24">
        <f>IFERROR(VLOOKUP(E55,Total_Nacional!$A$4:$Y$349,9,0)+VLOOKUP(E55,Total_Nacional!$A$4:$Y$349,11,0),0)</f>
        <v>2855588</v>
      </c>
      <c r="H55" s="24">
        <f>IFERROR(VLOOKUP(E55,Total_Nacional!$A$4:$Y$349,13,0)+VLOOKUP(E55,Total_Nacional!$A$4:$Y$349,15,0),0)</f>
        <v>0</v>
      </c>
      <c r="I55" s="24">
        <f>IFERROR(VLOOKUP(E55,Total_Nacional!$A$4:$Y$349,17,0)+VLOOKUP(E55,Total_Nacional!$A$4:$Y$349,19,0),0)</f>
        <v>4028188</v>
      </c>
      <c r="J55" s="25">
        <f>IFERROR(VLOOKUP(E55,Total_Nacional!$A$4:$Y$349,21,0),0)</f>
        <v>110568</v>
      </c>
      <c r="K55" s="12">
        <f t="shared" si="0"/>
        <v>27259520</v>
      </c>
    </row>
    <row r="56" spans="1:11" x14ac:dyDescent="0.25">
      <c r="A56" s="4">
        <v>53</v>
      </c>
      <c r="B56" s="42" t="s">
        <v>802</v>
      </c>
      <c r="C56" s="5" t="s">
        <v>332</v>
      </c>
      <c r="D56" s="5" t="s">
        <v>333</v>
      </c>
      <c r="E56" s="9">
        <v>5307</v>
      </c>
      <c r="F56" s="24">
        <f>IFERROR(VLOOKUP(E56,Total_Nacional!$A$4:$Y$349,5,0)+VLOOKUP(E56,Total_Nacional!$A$4:$Y$349,7,0),0)</f>
        <v>26710700</v>
      </c>
      <c r="G56" s="24">
        <f>IFERROR(VLOOKUP(E56,Total_Nacional!$A$4:$Y$349,9,0)+VLOOKUP(E56,Total_Nacional!$A$4:$Y$349,11,0),0)</f>
        <v>4309196</v>
      </c>
      <c r="H56" s="24">
        <f>IFERROR(VLOOKUP(E56,Total_Nacional!$A$4:$Y$349,13,0)+VLOOKUP(E56,Total_Nacional!$A$4:$Y$349,15,0),0)</f>
        <v>0</v>
      </c>
      <c r="I56" s="24">
        <f>IFERROR(VLOOKUP(E56,Total_Nacional!$A$4:$Y$349,17,0)+VLOOKUP(E56,Total_Nacional!$A$4:$Y$349,19,0),0)</f>
        <v>4788586</v>
      </c>
      <c r="J56" s="25">
        <f>IFERROR(VLOOKUP(E56,Total_Nacional!$A$4:$Y$349,21,0),0)</f>
        <v>13248</v>
      </c>
      <c r="K56" s="12">
        <f t="shared" si="0"/>
        <v>35821730</v>
      </c>
    </row>
    <row r="57" spans="1:11" x14ac:dyDescent="0.25">
      <c r="A57" s="4">
        <v>54</v>
      </c>
      <c r="B57" s="42" t="s">
        <v>802</v>
      </c>
      <c r="C57" s="5" t="s">
        <v>334</v>
      </c>
      <c r="D57" s="5" t="s">
        <v>5</v>
      </c>
      <c r="E57" s="9">
        <v>5308</v>
      </c>
      <c r="F57" s="24">
        <f>IFERROR(VLOOKUP(E57,Total_Nacional!$A$4:$Y$349,5,0)+VLOOKUP(E57,Total_Nacional!$A$4:$Y$349,7,0),0)</f>
        <v>0</v>
      </c>
      <c r="G57" s="24">
        <f>IFERROR(VLOOKUP(E57,Total_Nacional!$A$4:$Y$349,9,0)+VLOOKUP(E57,Total_Nacional!$A$4:$Y$349,11,0),0)</f>
        <v>1984154</v>
      </c>
      <c r="H57" s="24">
        <f>IFERROR(VLOOKUP(E57,Total_Nacional!$A$4:$Y$349,13,0)+VLOOKUP(E57,Total_Nacional!$A$4:$Y$349,15,0),0)</f>
        <v>0</v>
      </c>
      <c r="I57" s="24">
        <f>IFERROR(VLOOKUP(E57,Total_Nacional!$A$4:$Y$349,17,0)+VLOOKUP(E57,Total_Nacional!$A$4:$Y$349,19,0),0)</f>
        <v>0</v>
      </c>
      <c r="J57" s="25">
        <f>IFERROR(VLOOKUP(E57,Total_Nacional!$A$4:$Y$349,21,0),0)</f>
        <v>0</v>
      </c>
      <c r="K57" s="12">
        <f t="shared" si="0"/>
        <v>1984154</v>
      </c>
    </row>
    <row r="58" spans="1:11" x14ac:dyDescent="0.25">
      <c r="A58" s="4">
        <v>55</v>
      </c>
      <c r="B58" s="42" t="s">
        <v>802</v>
      </c>
      <c r="C58" s="5" t="s">
        <v>335</v>
      </c>
      <c r="D58" s="5" t="s">
        <v>336</v>
      </c>
      <c r="E58" s="9">
        <v>5309</v>
      </c>
      <c r="F58" s="24">
        <f>IFERROR(VLOOKUP(E58,Total_Nacional!$A$4:$Y$349,5,0)+VLOOKUP(E58,Total_Nacional!$A$4:$Y$349,7,0),0)</f>
        <v>15199236</v>
      </c>
      <c r="G58" s="24">
        <f>IFERROR(VLOOKUP(E58,Total_Nacional!$A$4:$Y$349,9,0)+VLOOKUP(E58,Total_Nacional!$A$4:$Y$349,11,0),0)</f>
        <v>7672934</v>
      </c>
      <c r="H58" s="24">
        <f>IFERROR(VLOOKUP(E58,Total_Nacional!$A$4:$Y$349,13,0)+VLOOKUP(E58,Total_Nacional!$A$4:$Y$349,15,0),0)</f>
        <v>0</v>
      </c>
      <c r="I58" s="24">
        <f>IFERROR(VLOOKUP(E58,Total_Nacional!$A$4:$Y$349,17,0)+VLOOKUP(E58,Total_Nacional!$A$4:$Y$349,19,0),0)</f>
        <v>3019196</v>
      </c>
      <c r="J58" s="25">
        <f>IFERROR(VLOOKUP(E58,Total_Nacional!$A$4:$Y$349,21,0),0)</f>
        <v>0</v>
      </c>
      <c r="K58" s="12">
        <f t="shared" si="0"/>
        <v>25891366</v>
      </c>
    </row>
    <row r="59" spans="1:11" x14ac:dyDescent="0.25">
      <c r="A59" s="4">
        <v>56</v>
      </c>
      <c r="B59" s="42" t="s">
        <v>802</v>
      </c>
      <c r="C59" s="5" t="s">
        <v>337</v>
      </c>
      <c r="D59" s="5" t="s">
        <v>6</v>
      </c>
      <c r="E59" s="9">
        <v>5401</v>
      </c>
      <c r="F59" s="24">
        <f>IFERROR(VLOOKUP(E59,Total_Nacional!$A$4:$Y$349,5,0)+VLOOKUP(E59,Total_Nacional!$A$4:$Y$349,7,0),0)</f>
        <v>55154600</v>
      </c>
      <c r="G59" s="24">
        <f>IFERROR(VLOOKUP(E59,Total_Nacional!$A$4:$Y$349,9,0)+VLOOKUP(E59,Total_Nacional!$A$4:$Y$349,11,0),0)</f>
        <v>23361578</v>
      </c>
      <c r="H59" s="24">
        <f>IFERROR(VLOOKUP(E59,Total_Nacional!$A$4:$Y$349,13,0)+VLOOKUP(E59,Total_Nacional!$A$4:$Y$349,15,0),0)</f>
        <v>0</v>
      </c>
      <c r="I59" s="24">
        <f>IFERROR(VLOOKUP(E59,Total_Nacional!$A$4:$Y$349,17,0)+VLOOKUP(E59,Total_Nacional!$A$4:$Y$349,19,0),0)</f>
        <v>9454702</v>
      </c>
      <c r="J59" s="25">
        <f>IFERROR(VLOOKUP(E59,Total_Nacional!$A$4:$Y$349,21,0),0)</f>
        <v>126124</v>
      </c>
      <c r="K59" s="12">
        <f t="shared" si="0"/>
        <v>88097004</v>
      </c>
    </row>
    <row r="60" spans="1:11" x14ac:dyDescent="0.25">
      <c r="A60" s="4">
        <v>57</v>
      </c>
      <c r="B60" s="42" t="s">
        <v>802</v>
      </c>
      <c r="C60" s="5" t="s">
        <v>338</v>
      </c>
      <c r="D60" s="5" t="s">
        <v>7</v>
      </c>
      <c r="E60" s="9">
        <v>5402</v>
      </c>
      <c r="F60" s="24">
        <f>IFERROR(VLOOKUP(E60,Total_Nacional!$A$4:$Y$349,5,0)+VLOOKUP(E60,Total_Nacional!$A$4:$Y$349,7,0),0)</f>
        <v>12186876</v>
      </c>
      <c r="G60" s="24">
        <f>IFERROR(VLOOKUP(E60,Total_Nacional!$A$4:$Y$349,9,0)+VLOOKUP(E60,Total_Nacional!$A$4:$Y$349,11,0),0)</f>
        <v>4245662</v>
      </c>
      <c r="H60" s="24">
        <f>IFERROR(VLOOKUP(E60,Total_Nacional!$A$4:$Y$349,13,0)+VLOOKUP(E60,Total_Nacional!$A$4:$Y$349,15,0),0)</f>
        <v>0</v>
      </c>
      <c r="I60" s="24">
        <f>IFERROR(VLOOKUP(E60,Total_Nacional!$A$4:$Y$349,17,0)+VLOOKUP(E60,Total_Nacional!$A$4:$Y$349,19,0),0)</f>
        <v>0</v>
      </c>
      <c r="J60" s="25">
        <f>IFERROR(VLOOKUP(E60,Total_Nacional!$A$4:$Y$349,21,0),0)</f>
        <v>0</v>
      </c>
      <c r="K60" s="12">
        <f t="shared" si="0"/>
        <v>16432538</v>
      </c>
    </row>
    <row r="61" spans="1:11" x14ac:dyDescent="0.25">
      <c r="A61" s="4">
        <v>58</v>
      </c>
      <c r="B61" s="42" t="s">
        <v>802</v>
      </c>
      <c r="C61" s="5" t="s">
        <v>339</v>
      </c>
      <c r="D61" s="5" t="s">
        <v>8</v>
      </c>
      <c r="E61" s="9">
        <v>5403</v>
      </c>
      <c r="F61" s="24">
        <f>IFERROR(VLOOKUP(E61,Total_Nacional!$A$4:$Y$349,5,0)+VLOOKUP(E61,Total_Nacional!$A$4:$Y$349,7,0),0)</f>
        <v>26908138</v>
      </c>
      <c r="G61" s="24">
        <f>IFERROR(VLOOKUP(E61,Total_Nacional!$A$4:$Y$349,9,0)+VLOOKUP(E61,Total_Nacional!$A$4:$Y$349,11,0),0)</f>
        <v>8414118</v>
      </c>
      <c r="H61" s="24">
        <f>IFERROR(VLOOKUP(E61,Total_Nacional!$A$4:$Y$349,13,0)+VLOOKUP(E61,Total_Nacional!$A$4:$Y$349,15,0),0)</f>
        <v>0</v>
      </c>
      <c r="I61" s="24">
        <f>IFERROR(VLOOKUP(E61,Total_Nacional!$A$4:$Y$349,17,0)+VLOOKUP(E61,Total_Nacional!$A$4:$Y$349,19,0),0)</f>
        <v>3742582</v>
      </c>
      <c r="J61" s="25">
        <f>IFERROR(VLOOKUP(E61,Total_Nacional!$A$4:$Y$349,21,0),0)</f>
        <v>0</v>
      </c>
      <c r="K61" s="12">
        <f t="shared" si="0"/>
        <v>39064838</v>
      </c>
    </row>
    <row r="62" spans="1:11" x14ac:dyDescent="0.25">
      <c r="A62" s="4">
        <v>59</v>
      </c>
      <c r="B62" s="42" t="s">
        <v>802</v>
      </c>
      <c r="C62" s="5" t="s">
        <v>340</v>
      </c>
      <c r="D62" s="5" t="s">
        <v>9</v>
      </c>
      <c r="E62" s="9">
        <v>5404</v>
      </c>
      <c r="F62" s="24">
        <f>IFERROR(VLOOKUP(E62,Total_Nacional!$A$4:$Y$349,5,0)+VLOOKUP(E62,Total_Nacional!$A$4:$Y$349,7,0),0)</f>
        <v>9371954</v>
      </c>
      <c r="G62" s="24">
        <f>IFERROR(VLOOKUP(E62,Total_Nacional!$A$4:$Y$349,9,0)+VLOOKUP(E62,Total_Nacional!$A$4:$Y$349,11,0),0)</f>
        <v>0</v>
      </c>
      <c r="H62" s="24">
        <f>IFERROR(VLOOKUP(E62,Total_Nacional!$A$4:$Y$349,13,0)+VLOOKUP(E62,Total_Nacional!$A$4:$Y$349,15,0),0)</f>
        <v>0</v>
      </c>
      <c r="I62" s="24">
        <f>IFERROR(VLOOKUP(E62,Total_Nacional!$A$4:$Y$349,17,0)+VLOOKUP(E62,Total_Nacional!$A$4:$Y$349,19,0),0)</f>
        <v>0</v>
      </c>
      <c r="J62" s="25">
        <f>IFERROR(VLOOKUP(E62,Total_Nacional!$A$4:$Y$349,21,0),0)</f>
        <v>0</v>
      </c>
      <c r="K62" s="12">
        <f t="shared" si="0"/>
        <v>9371954</v>
      </c>
    </row>
    <row r="63" spans="1:11" x14ac:dyDescent="0.25">
      <c r="A63" s="4">
        <v>60</v>
      </c>
      <c r="B63" s="42" t="s">
        <v>802</v>
      </c>
      <c r="C63" s="5" t="s">
        <v>341</v>
      </c>
      <c r="D63" s="5" t="s">
        <v>10</v>
      </c>
      <c r="E63" s="9">
        <v>5405</v>
      </c>
      <c r="F63" s="24">
        <f>IFERROR(VLOOKUP(E63,Total_Nacional!$A$4:$Y$349,5,0)+VLOOKUP(E63,Total_Nacional!$A$4:$Y$349,7,0),0)</f>
        <v>13874462</v>
      </c>
      <c r="G63" s="24">
        <f>IFERROR(VLOOKUP(E63,Total_Nacional!$A$4:$Y$349,9,0)+VLOOKUP(E63,Total_Nacional!$A$4:$Y$349,11,0),0)</f>
        <v>8955626</v>
      </c>
      <c r="H63" s="24">
        <f>IFERROR(VLOOKUP(E63,Total_Nacional!$A$4:$Y$349,13,0)+VLOOKUP(E63,Total_Nacional!$A$4:$Y$349,15,0),0)</f>
        <v>0</v>
      </c>
      <c r="I63" s="24">
        <f>IFERROR(VLOOKUP(E63,Total_Nacional!$A$4:$Y$349,17,0)+VLOOKUP(E63,Total_Nacional!$A$4:$Y$349,19,0),0)</f>
        <v>1806402</v>
      </c>
      <c r="J63" s="25">
        <f>IFERROR(VLOOKUP(E63,Total_Nacional!$A$4:$Y$349,21,0),0)</f>
        <v>0</v>
      </c>
      <c r="K63" s="12">
        <f t="shared" si="0"/>
        <v>24636490</v>
      </c>
    </row>
    <row r="64" spans="1:11" x14ac:dyDescent="0.25">
      <c r="A64" s="4">
        <v>61</v>
      </c>
      <c r="B64" s="42" t="s">
        <v>802</v>
      </c>
      <c r="C64" s="5" t="s">
        <v>342</v>
      </c>
      <c r="D64" s="5" t="s">
        <v>11</v>
      </c>
      <c r="E64" s="9">
        <v>5406</v>
      </c>
      <c r="F64" s="24">
        <f>IFERROR(VLOOKUP(E64,Total_Nacional!$A$4:$Y$349,5,0)+VLOOKUP(E64,Total_Nacional!$A$4:$Y$349,7,0),0)</f>
        <v>12153518</v>
      </c>
      <c r="G64" s="24">
        <f>IFERROR(VLOOKUP(E64,Total_Nacional!$A$4:$Y$349,9,0)+VLOOKUP(E64,Total_Nacional!$A$4:$Y$349,11,0),0)</f>
        <v>8726718</v>
      </c>
      <c r="H64" s="24">
        <f>IFERROR(VLOOKUP(E64,Total_Nacional!$A$4:$Y$349,13,0)+VLOOKUP(E64,Total_Nacional!$A$4:$Y$349,15,0),0)</f>
        <v>0</v>
      </c>
      <c r="I64" s="24">
        <f>IFERROR(VLOOKUP(E64,Total_Nacional!$A$4:$Y$349,17,0)+VLOOKUP(E64,Total_Nacional!$A$4:$Y$349,19,0),0)</f>
        <v>1520796</v>
      </c>
      <c r="J64" s="25">
        <f>IFERROR(VLOOKUP(E64,Total_Nacional!$A$4:$Y$349,21,0),0)</f>
        <v>0</v>
      </c>
      <c r="K64" s="12">
        <f t="shared" si="0"/>
        <v>22401032</v>
      </c>
    </row>
    <row r="65" spans="1:11" x14ac:dyDescent="0.25">
      <c r="A65" s="4">
        <v>62</v>
      </c>
      <c r="B65" s="42" t="s">
        <v>802</v>
      </c>
      <c r="C65" s="5" t="s">
        <v>343</v>
      </c>
      <c r="D65" s="5" t="s">
        <v>12</v>
      </c>
      <c r="E65" s="9">
        <v>5501</v>
      </c>
      <c r="F65" s="24">
        <f>IFERROR(VLOOKUP(E65,Total_Nacional!$A$4:$Y$349,5,0)+VLOOKUP(E65,Total_Nacional!$A$4:$Y$349,7,0),0)</f>
        <v>56335924</v>
      </c>
      <c r="G65" s="24">
        <f>IFERROR(VLOOKUP(E65,Total_Nacional!$A$4:$Y$349,9,0)+VLOOKUP(E65,Total_Nacional!$A$4:$Y$349,11,0),0)</f>
        <v>38871526</v>
      </c>
      <c r="H65" s="24">
        <f>IFERROR(VLOOKUP(E65,Total_Nacional!$A$4:$Y$349,13,0)+VLOOKUP(E65,Total_Nacional!$A$4:$Y$349,15,0),0)</f>
        <v>0</v>
      </c>
      <c r="I65" s="24">
        <f>IFERROR(VLOOKUP(E65,Total_Nacional!$A$4:$Y$349,17,0)+VLOOKUP(E65,Total_Nacional!$A$4:$Y$349,19,0),0)</f>
        <v>9328578</v>
      </c>
      <c r="J65" s="25">
        <f>IFERROR(VLOOKUP(E65,Total_Nacional!$A$4:$Y$349,21,0),0)</f>
        <v>50300</v>
      </c>
      <c r="K65" s="12">
        <f t="shared" si="0"/>
        <v>104586328</v>
      </c>
    </row>
    <row r="66" spans="1:11" x14ac:dyDescent="0.25">
      <c r="A66" s="4">
        <v>63</v>
      </c>
      <c r="B66" s="42" t="s">
        <v>802</v>
      </c>
      <c r="C66" s="5" t="s">
        <v>344</v>
      </c>
      <c r="D66" s="5" t="s">
        <v>13</v>
      </c>
      <c r="E66" s="9">
        <v>5502</v>
      </c>
      <c r="F66" s="24">
        <f>IFERROR(VLOOKUP(E66,Total_Nacional!$A$4:$Y$349,5,0)+VLOOKUP(E66,Total_Nacional!$A$4:$Y$349,7,0),0)</f>
        <v>12056154</v>
      </c>
      <c r="G66" s="24">
        <f>IFERROR(VLOOKUP(E66,Total_Nacional!$A$4:$Y$349,9,0)+VLOOKUP(E66,Total_Nacional!$A$4:$Y$349,11,0),0)</f>
        <v>6920316</v>
      </c>
      <c r="H66" s="24">
        <f>IFERROR(VLOOKUP(E66,Total_Nacional!$A$4:$Y$349,13,0)+VLOOKUP(E66,Total_Nacional!$A$4:$Y$349,15,0),0)</f>
        <v>0</v>
      </c>
      <c r="I66" s="24">
        <f>IFERROR(VLOOKUP(E66,Total_Nacional!$A$4:$Y$349,17,0)+VLOOKUP(E66,Total_Nacional!$A$4:$Y$349,19,0),0)</f>
        <v>886522</v>
      </c>
      <c r="J66" s="25">
        <f>IFERROR(VLOOKUP(E66,Total_Nacional!$A$4:$Y$349,21,0),0)</f>
        <v>0</v>
      </c>
      <c r="K66" s="12">
        <f t="shared" si="0"/>
        <v>19862992</v>
      </c>
    </row>
    <row r="67" spans="1:11" x14ac:dyDescent="0.25">
      <c r="A67" s="4">
        <v>64</v>
      </c>
      <c r="B67" s="42" t="s">
        <v>802</v>
      </c>
      <c r="C67" s="5" t="s">
        <v>345</v>
      </c>
      <c r="D67" s="5" t="s">
        <v>14</v>
      </c>
      <c r="E67" s="9">
        <v>5503</v>
      </c>
      <c r="F67" s="24">
        <f>IFERROR(VLOOKUP(E67,Total_Nacional!$A$4:$Y$349,5,0)+VLOOKUP(E67,Total_Nacional!$A$4:$Y$349,7,0),0)</f>
        <v>15961400</v>
      </c>
      <c r="G67" s="24">
        <f>IFERROR(VLOOKUP(E67,Total_Nacional!$A$4:$Y$349,9,0)+VLOOKUP(E67,Total_Nacional!$A$4:$Y$349,11,0),0)</f>
        <v>6823424</v>
      </c>
      <c r="H67" s="24">
        <f>IFERROR(VLOOKUP(E67,Total_Nacional!$A$4:$Y$349,13,0)+VLOOKUP(E67,Total_Nacional!$A$4:$Y$349,15,0),0)</f>
        <v>0</v>
      </c>
      <c r="I67" s="24">
        <f>IFERROR(VLOOKUP(E67,Total_Nacional!$A$4:$Y$349,17,0)+VLOOKUP(E67,Total_Nacional!$A$4:$Y$349,19,0),0)</f>
        <v>4896440</v>
      </c>
      <c r="J67" s="25">
        <f>IFERROR(VLOOKUP(E67,Total_Nacional!$A$4:$Y$349,21,0),0)</f>
        <v>0</v>
      </c>
      <c r="K67" s="12">
        <f t="shared" si="0"/>
        <v>27681264</v>
      </c>
    </row>
    <row r="68" spans="1:11" x14ac:dyDescent="0.25">
      <c r="A68" s="4">
        <v>65</v>
      </c>
      <c r="B68" s="42" t="s">
        <v>802</v>
      </c>
      <c r="C68" s="5" t="s">
        <v>346</v>
      </c>
      <c r="D68" s="5" t="s">
        <v>15</v>
      </c>
      <c r="E68" s="9">
        <v>5504</v>
      </c>
      <c r="F68" s="24">
        <f>IFERROR(VLOOKUP(E68,Total_Nacional!$A$4:$Y$349,5,0)+VLOOKUP(E68,Total_Nacional!$A$4:$Y$349,7,0),0)</f>
        <v>26659072</v>
      </c>
      <c r="G68" s="24">
        <f>IFERROR(VLOOKUP(E68,Total_Nacional!$A$4:$Y$349,9,0)+VLOOKUP(E68,Total_Nacional!$A$4:$Y$349,11,0),0)</f>
        <v>15718348</v>
      </c>
      <c r="H68" s="24">
        <f>IFERROR(VLOOKUP(E68,Total_Nacional!$A$4:$Y$349,13,0)+VLOOKUP(E68,Total_Nacional!$A$4:$Y$349,15,0),0)</f>
        <v>0</v>
      </c>
      <c r="I68" s="24">
        <f>IFERROR(VLOOKUP(E68,Total_Nacional!$A$4:$Y$349,17,0)+VLOOKUP(E68,Total_Nacional!$A$4:$Y$349,19,0),0)</f>
        <v>6120196</v>
      </c>
      <c r="J68" s="25">
        <f>IFERROR(VLOOKUP(E68,Total_Nacional!$A$4:$Y$349,21,0),0)</f>
        <v>0</v>
      </c>
      <c r="K68" s="12">
        <f t="shared" si="0"/>
        <v>48497616</v>
      </c>
    </row>
    <row r="69" spans="1:11" x14ac:dyDescent="0.25">
      <c r="A69" s="4">
        <v>66</v>
      </c>
      <c r="B69" s="42" t="s">
        <v>802</v>
      </c>
      <c r="C69" s="5" t="s">
        <v>347</v>
      </c>
      <c r="D69" s="5" t="s">
        <v>16</v>
      </c>
      <c r="E69" s="9">
        <v>5505</v>
      </c>
      <c r="F69" s="24">
        <f>IFERROR(VLOOKUP(E69,Total_Nacional!$A$4:$Y$349,5,0)+VLOOKUP(E69,Total_Nacional!$A$4:$Y$349,7,0),0)</f>
        <v>7486930</v>
      </c>
      <c r="G69" s="24">
        <f>IFERROR(VLOOKUP(E69,Total_Nacional!$A$4:$Y$349,9,0)+VLOOKUP(E69,Total_Nacional!$A$4:$Y$349,11,0),0)</f>
        <v>5006532</v>
      </c>
      <c r="H69" s="24">
        <f>IFERROR(VLOOKUP(E69,Total_Nacional!$A$4:$Y$349,13,0)+VLOOKUP(E69,Total_Nacional!$A$4:$Y$349,15,0),0)</f>
        <v>0</v>
      </c>
      <c r="I69" s="24">
        <f>IFERROR(VLOOKUP(E69,Total_Nacional!$A$4:$Y$349,17,0)+VLOOKUP(E69,Total_Nacional!$A$4:$Y$349,19,0),0)</f>
        <v>1999242</v>
      </c>
      <c r="J69" s="25">
        <f>IFERROR(VLOOKUP(E69,Total_Nacional!$A$4:$Y$349,21,0),0)</f>
        <v>37912</v>
      </c>
      <c r="K69" s="12">
        <f t="shared" ref="K69:K132" si="1">SUM(F69:J69)</f>
        <v>14530616</v>
      </c>
    </row>
    <row r="70" spans="1:11" x14ac:dyDescent="0.25">
      <c r="A70" s="4">
        <v>67</v>
      </c>
      <c r="B70" s="42" t="s">
        <v>802</v>
      </c>
      <c r="C70" s="5" t="s">
        <v>348</v>
      </c>
      <c r="D70" s="5" t="s">
        <v>17</v>
      </c>
      <c r="E70" s="9">
        <v>5506</v>
      </c>
      <c r="F70" s="24">
        <f>IFERROR(VLOOKUP(E70,Total_Nacional!$A$4:$Y$349,5,0)+VLOOKUP(E70,Total_Nacional!$A$4:$Y$349,7,0),0)</f>
        <v>37427114</v>
      </c>
      <c r="G70" s="24">
        <f>IFERROR(VLOOKUP(E70,Total_Nacional!$A$4:$Y$349,9,0)+VLOOKUP(E70,Total_Nacional!$A$4:$Y$349,11,0),0)</f>
        <v>5362508</v>
      </c>
      <c r="H70" s="24">
        <f>IFERROR(VLOOKUP(E70,Total_Nacional!$A$4:$Y$349,13,0)+VLOOKUP(E70,Total_Nacional!$A$4:$Y$349,15,0),0)</f>
        <v>0</v>
      </c>
      <c r="I70" s="24">
        <f>IFERROR(VLOOKUP(E70,Total_Nacional!$A$4:$Y$349,17,0)+VLOOKUP(E70,Total_Nacional!$A$4:$Y$349,19,0),0)</f>
        <v>1962230</v>
      </c>
      <c r="J70" s="25">
        <f>IFERROR(VLOOKUP(E70,Total_Nacional!$A$4:$Y$349,21,0),0)</f>
        <v>472264</v>
      </c>
      <c r="K70" s="12">
        <f t="shared" si="1"/>
        <v>45224116</v>
      </c>
    </row>
    <row r="71" spans="1:11" x14ac:dyDescent="0.25">
      <c r="A71" s="4">
        <v>68</v>
      </c>
      <c r="B71" s="42" t="s">
        <v>802</v>
      </c>
      <c r="C71" s="5" t="s">
        <v>349</v>
      </c>
      <c r="D71" s="5" t="s">
        <v>350</v>
      </c>
      <c r="E71" s="9">
        <v>5507</v>
      </c>
      <c r="F71" s="24">
        <f>IFERROR(VLOOKUP(E71,Total_Nacional!$A$4:$Y$349,5,0)+VLOOKUP(E71,Total_Nacional!$A$4:$Y$349,7,0),0)</f>
        <v>15751234</v>
      </c>
      <c r="G71" s="24">
        <f>IFERROR(VLOOKUP(E71,Total_Nacional!$A$4:$Y$349,9,0)+VLOOKUP(E71,Total_Nacional!$A$4:$Y$349,11,0),0)</f>
        <v>5595070</v>
      </c>
      <c r="H71" s="24">
        <f>IFERROR(VLOOKUP(E71,Total_Nacional!$A$4:$Y$349,13,0)+VLOOKUP(E71,Total_Nacional!$A$4:$Y$349,15,0),0)</f>
        <v>0</v>
      </c>
      <c r="I71" s="24">
        <f>IFERROR(VLOOKUP(E71,Total_Nacional!$A$4:$Y$349,17,0)+VLOOKUP(E71,Total_Nacional!$A$4:$Y$349,19,0),0)</f>
        <v>1331610</v>
      </c>
      <c r="J71" s="25">
        <f>IFERROR(VLOOKUP(E71,Total_Nacional!$A$4:$Y$349,21,0),0)</f>
        <v>0</v>
      </c>
      <c r="K71" s="12">
        <f t="shared" si="1"/>
        <v>22677914</v>
      </c>
    </row>
    <row r="72" spans="1:11" x14ac:dyDescent="0.25">
      <c r="A72" s="4">
        <v>69</v>
      </c>
      <c r="B72" s="42" t="s">
        <v>802</v>
      </c>
      <c r="C72" s="5" t="s">
        <v>351</v>
      </c>
      <c r="D72" s="5" t="s">
        <v>18</v>
      </c>
      <c r="E72" s="9">
        <v>5601</v>
      </c>
      <c r="F72" s="24">
        <f>IFERROR(VLOOKUP(E72,Total_Nacional!$A$4:$Y$349,5,0)+VLOOKUP(E72,Total_Nacional!$A$4:$Y$349,7,0),0)</f>
        <v>65337286</v>
      </c>
      <c r="G72" s="24">
        <f>IFERROR(VLOOKUP(E72,Total_Nacional!$A$4:$Y$349,9,0)+VLOOKUP(E72,Total_Nacional!$A$4:$Y$349,11,0),0)</f>
        <v>11070502</v>
      </c>
      <c r="H72" s="24">
        <f>IFERROR(VLOOKUP(E72,Total_Nacional!$A$4:$Y$349,13,0)+VLOOKUP(E72,Total_Nacional!$A$4:$Y$349,15,0),0)</f>
        <v>790102</v>
      </c>
      <c r="I72" s="24">
        <f>IFERROR(VLOOKUP(E72,Total_Nacional!$A$4:$Y$349,17,0)+VLOOKUP(E72,Total_Nacional!$A$4:$Y$349,19,0),0)</f>
        <v>9351446</v>
      </c>
      <c r="J72" s="25">
        <f>IFERROR(VLOOKUP(E72,Total_Nacional!$A$4:$Y$349,21,0),0)</f>
        <v>303296</v>
      </c>
      <c r="K72" s="12">
        <f t="shared" si="1"/>
        <v>86852632</v>
      </c>
    </row>
    <row r="73" spans="1:11" x14ac:dyDescent="0.25">
      <c r="A73" s="4">
        <v>70</v>
      </c>
      <c r="B73" s="42" t="s">
        <v>802</v>
      </c>
      <c r="C73" s="5" t="s">
        <v>352</v>
      </c>
      <c r="D73" s="5" t="s">
        <v>19</v>
      </c>
      <c r="E73" s="9">
        <v>5602</v>
      </c>
      <c r="F73" s="24">
        <f>IFERROR(VLOOKUP(E73,Total_Nacional!$A$4:$Y$349,5,0)+VLOOKUP(E73,Total_Nacional!$A$4:$Y$349,7,0),0)</f>
        <v>9504914</v>
      </c>
      <c r="G73" s="24">
        <f>IFERROR(VLOOKUP(E73,Total_Nacional!$A$4:$Y$349,9,0)+VLOOKUP(E73,Total_Nacional!$A$4:$Y$349,11,0),0)</f>
        <v>3712406</v>
      </c>
      <c r="H73" s="24">
        <f>IFERROR(VLOOKUP(E73,Total_Nacional!$A$4:$Y$349,13,0)+VLOOKUP(E73,Total_Nacional!$A$4:$Y$349,15,0),0)</f>
        <v>0</v>
      </c>
      <c r="I73" s="24">
        <f>IFERROR(VLOOKUP(E73,Total_Nacional!$A$4:$Y$349,17,0)+VLOOKUP(E73,Total_Nacional!$A$4:$Y$349,19,0),0)</f>
        <v>1680278</v>
      </c>
      <c r="J73" s="25">
        <f>IFERROR(VLOOKUP(E73,Total_Nacional!$A$4:$Y$349,21,0),0)</f>
        <v>0</v>
      </c>
      <c r="K73" s="12">
        <f t="shared" si="1"/>
        <v>14897598</v>
      </c>
    </row>
    <row r="74" spans="1:11" x14ac:dyDescent="0.25">
      <c r="A74" s="4">
        <v>71</v>
      </c>
      <c r="B74" s="42" t="s">
        <v>802</v>
      </c>
      <c r="C74" s="5" t="s">
        <v>353</v>
      </c>
      <c r="D74" s="5" t="s">
        <v>20</v>
      </c>
      <c r="E74" s="9">
        <v>5603</v>
      </c>
      <c r="F74" s="24">
        <f>IFERROR(VLOOKUP(E74,Total_Nacional!$A$4:$Y$349,5,0)+VLOOKUP(E74,Total_Nacional!$A$4:$Y$349,7,0),0)</f>
        <v>15123324</v>
      </c>
      <c r="G74" s="24">
        <f>IFERROR(VLOOKUP(E74,Total_Nacional!$A$4:$Y$349,9,0)+VLOOKUP(E74,Total_Nacional!$A$4:$Y$349,11,0),0)</f>
        <v>4501564</v>
      </c>
      <c r="H74" s="24">
        <f>IFERROR(VLOOKUP(E74,Total_Nacional!$A$4:$Y$349,13,0)+VLOOKUP(E74,Total_Nacional!$A$4:$Y$349,15,0),0)</f>
        <v>0</v>
      </c>
      <c r="I74" s="24">
        <f>IFERROR(VLOOKUP(E74,Total_Nacional!$A$4:$Y$349,17,0)+VLOOKUP(E74,Total_Nacional!$A$4:$Y$349,19,0),0)</f>
        <v>3260482</v>
      </c>
      <c r="J74" s="25">
        <f>IFERROR(VLOOKUP(E74,Total_Nacional!$A$4:$Y$349,21,0),0)</f>
        <v>0</v>
      </c>
      <c r="K74" s="12">
        <f t="shared" si="1"/>
        <v>22885370</v>
      </c>
    </row>
    <row r="75" spans="1:11" x14ac:dyDescent="0.25">
      <c r="A75" s="4">
        <v>72</v>
      </c>
      <c r="B75" s="42" t="s">
        <v>802</v>
      </c>
      <c r="C75" s="5" t="s">
        <v>354</v>
      </c>
      <c r="D75" s="5" t="s">
        <v>21</v>
      </c>
      <c r="E75" s="9">
        <v>5604</v>
      </c>
      <c r="F75" s="24">
        <f>IFERROR(VLOOKUP(E75,Total_Nacional!$A$4:$Y$349,5,0)+VLOOKUP(E75,Total_Nacional!$A$4:$Y$349,7,0),0)</f>
        <v>16867136</v>
      </c>
      <c r="G75" s="24">
        <f>IFERROR(VLOOKUP(E75,Total_Nacional!$A$4:$Y$349,9,0)+VLOOKUP(E75,Total_Nacional!$A$4:$Y$349,11,0),0)</f>
        <v>0</v>
      </c>
      <c r="H75" s="24">
        <f>IFERROR(VLOOKUP(E75,Total_Nacional!$A$4:$Y$349,13,0)+VLOOKUP(E75,Total_Nacional!$A$4:$Y$349,15,0),0)</f>
        <v>0</v>
      </c>
      <c r="I75" s="24">
        <f>IFERROR(VLOOKUP(E75,Total_Nacional!$A$4:$Y$349,17,0)+VLOOKUP(E75,Total_Nacional!$A$4:$Y$349,19,0),0)</f>
        <v>1802748</v>
      </c>
      <c r="J75" s="25">
        <f>IFERROR(VLOOKUP(E75,Total_Nacional!$A$4:$Y$349,21,0),0)</f>
        <v>0</v>
      </c>
      <c r="K75" s="12">
        <f t="shared" si="1"/>
        <v>18669884</v>
      </c>
    </row>
    <row r="76" spans="1:11" x14ac:dyDescent="0.25">
      <c r="A76" s="4">
        <v>73</v>
      </c>
      <c r="B76" s="42" t="s">
        <v>802</v>
      </c>
      <c r="C76" s="5" t="s">
        <v>355</v>
      </c>
      <c r="D76" s="5" t="s">
        <v>356</v>
      </c>
      <c r="E76" s="9">
        <v>5605</v>
      </c>
      <c r="F76" s="24">
        <f>IFERROR(VLOOKUP(E76,Total_Nacional!$A$4:$Y$349,5,0)+VLOOKUP(E76,Total_Nacional!$A$4:$Y$349,7,0),0)</f>
        <v>8807578</v>
      </c>
      <c r="G76" s="24">
        <f>IFERROR(VLOOKUP(E76,Total_Nacional!$A$4:$Y$349,9,0)+VLOOKUP(E76,Total_Nacional!$A$4:$Y$349,11,0),0)</f>
        <v>6137522</v>
      </c>
      <c r="H76" s="24">
        <f>IFERROR(VLOOKUP(E76,Total_Nacional!$A$4:$Y$349,13,0)+VLOOKUP(E76,Total_Nacional!$A$4:$Y$349,15,0),0)</f>
        <v>0</v>
      </c>
      <c r="I76" s="24">
        <f>IFERROR(VLOOKUP(E76,Total_Nacional!$A$4:$Y$349,17,0)+VLOOKUP(E76,Total_Nacional!$A$4:$Y$349,19,0),0)</f>
        <v>2095662</v>
      </c>
      <c r="J76" s="25">
        <f>IFERROR(VLOOKUP(E76,Total_Nacional!$A$4:$Y$349,21,0),0)</f>
        <v>0</v>
      </c>
      <c r="K76" s="12">
        <f t="shared" si="1"/>
        <v>17040762</v>
      </c>
    </row>
    <row r="77" spans="1:11" x14ac:dyDescent="0.25">
      <c r="A77" s="4">
        <v>74</v>
      </c>
      <c r="B77" s="42" t="s">
        <v>802</v>
      </c>
      <c r="C77" s="5" t="s">
        <v>357</v>
      </c>
      <c r="D77" s="5" t="s">
        <v>358</v>
      </c>
      <c r="E77" s="9">
        <v>5606</v>
      </c>
      <c r="F77" s="24">
        <f>IFERROR(VLOOKUP(E77,Total_Nacional!$A$4:$Y$349,5,0)+VLOOKUP(E77,Total_Nacional!$A$4:$Y$349,7,0),0)</f>
        <v>23961550</v>
      </c>
      <c r="G77" s="24">
        <f>IFERROR(VLOOKUP(E77,Total_Nacional!$A$4:$Y$349,9,0)+VLOOKUP(E77,Total_Nacional!$A$4:$Y$349,11,0),0)</f>
        <v>0</v>
      </c>
      <c r="H77" s="24">
        <f>IFERROR(VLOOKUP(E77,Total_Nacional!$A$4:$Y$349,13,0)+VLOOKUP(E77,Total_Nacional!$A$4:$Y$349,15,0),0)</f>
        <v>3980214</v>
      </c>
      <c r="I77" s="24">
        <f>IFERROR(VLOOKUP(E77,Total_Nacional!$A$4:$Y$349,17,0)+VLOOKUP(E77,Total_Nacional!$A$4:$Y$349,19,0),0)</f>
        <v>4087596</v>
      </c>
      <c r="J77" s="25">
        <f>IFERROR(VLOOKUP(E77,Total_Nacional!$A$4:$Y$349,21,0),0)</f>
        <v>0</v>
      </c>
      <c r="K77" s="12">
        <f t="shared" si="1"/>
        <v>32029360</v>
      </c>
    </row>
    <row r="78" spans="1:11" x14ac:dyDescent="0.25">
      <c r="A78" s="4">
        <v>75</v>
      </c>
      <c r="B78" s="42" t="s">
        <v>802</v>
      </c>
      <c r="C78" s="5" t="s">
        <v>359</v>
      </c>
      <c r="D78" s="5" t="s">
        <v>22</v>
      </c>
      <c r="E78" s="9">
        <v>5701</v>
      </c>
      <c r="F78" s="24">
        <f>IFERROR(VLOOKUP(E78,Total_Nacional!$A$4:$Y$349,5,0)+VLOOKUP(E78,Total_Nacional!$A$4:$Y$349,7,0),0)</f>
        <v>41908992</v>
      </c>
      <c r="G78" s="24">
        <f>IFERROR(VLOOKUP(E78,Total_Nacional!$A$4:$Y$349,9,0)+VLOOKUP(E78,Total_Nacional!$A$4:$Y$349,11,0),0)</f>
        <v>8582324</v>
      </c>
      <c r="H78" s="24">
        <f>IFERROR(VLOOKUP(E78,Total_Nacional!$A$4:$Y$349,13,0)+VLOOKUP(E78,Total_Nacional!$A$4:$Y$349,15,0),0)</f>
        <v>0</v>
      </c>
      <c r="I78" s="24">
        <f>IFERROR(VLOOKUP(E78,Total_Nacional!$A$4:$Y$349,17,0)+VLOOKUP(E78,Total_Nacional!$A$4:$Y$349,19,0),0)</f>
        <v>4625450</v>
      </c>
      <c r="J78" s="25">
        <f>IFERROR(VLOOKUP(E78,Total_Nacional!$A$4:$Y$349,21,0),0)</f>
        <v>66212</v>
      </c>
      <c r="K78" s="12">
        <f t="shared" si="1"/>
        <v>55182978</v>
      </c>
    </row>
    <row r="79" spans="1:11" x14ac:dyDescent="0.25">
      <c r="A79" s="4">
        <v>76</v>
      </c>
      <c r="B79" s="42" t="s">
        <v>802</v>
      </c>
      <c r="C79" s="5" t="s">
        <v>360</v>
      </c>
      <c r="D79" s="5" t="s">
        <v>23</v>
      </c>
      <c r="E79" s="9">
        <v>5702</v>
      </c>
      <c r="F79" s="24">
        <f>IFERROR(VLOOKUP(E79,Total_Nacional!$A$4:$Y$349,5,0)+VLOOKUP(E79,Total_Nacional!$A$4:$Y$349,7,0),0)</f>
        <v>13718162</v>
      </c>
      <c r="G79" s="24">
        <f>IFERROR(VLOOKUP(E79,Total_Nacional!$A$4:$Y$349,9,0)+VLOOKUP(E79,Total_Nacional!$A$4:$Y$349,11,0),0)</f>
        <v>4847050</v>
      </c>
      <c r="H79" s="24">
        <f>IFERROR(VLOOKUP(E79,Total_Nacional!$A$4:$Y$349,13,0)+VLOOKUP(E79,Total_Nacional!$A$4:$Y$349,15,0),0)</f>
        <v>0</v>
      </c>
      <c r="I79" s="24">
        <f>IFERROR(VLOOKUP(E79,Total_Nacional!$A$4:$Y$349,17,0)+VLOOKUP(E79,Total_Nacional!$A$4:$Y$349,19,0),0)</f>
        <v>2192082</v>
      </c>
      <c r="J79" s="25">
        <f>IFERROR(VLOOKUP(E79,Total_Nacional!$A$4:$Y$349,21,0),0)</f>
        <v>84032</v>
      </c>
      <c r="K79" s="12">
        <f t="shared" si="1"/>
        <v>20841326</v>
      </c>
    </row>
    <row r="80" spans="1:11" x14ac:dyDescent="0.25">
      <c r="A80" s="4">
        <v>77</v>
      </c>
      <c r="B80" s="42" t="s">
        <v>802</v>
      </c>
      <c r="C80" s="5" t="s">
        <v>361</v>
      </c>
      <c r="D80" s="5" t="s">
        <v>24</v>
      </c>
      <c r="E80" s="9">
        <v>5703</v>
      </c>
      <c r="F80" s="24">
        <f>IFERROR(VLOOKUP(E80,Total_Nacional!$A$4:$Y$349,5,0)+VLOOKUP(E80,Total_Nacional!$A$4:$Y$349,7,0),0)</f>
        <v>21212050</v>
      </c>
      <c r="G80" s="24">
        <f>IFERROR(VLOOKUP(E80,Total_Nacional!$A$4:$Y$349,9,0)+VLOOKUP(E80,Total_Nacional!$A$4:$Y$349,11,0),0)</f>
        <v>6019178</v>
      </c>
      <c r="H80" s="24">
        <f>IFERROR(VLOOKUP(E80,Total_Nacional!$A$4:$Y$349,13,0)+VLOOKUP(E80,Total_Nacional!$A$4:$Y$349,15,0),0)</f>
        <v>0</v>
      </c>
      <c r="I80" s="24">
        <f>IFERROR(VLOOKUP(E80,Total_Nacional!$A$4:$Y$349,17,0)+VLOOKUP(E80,Total_Nacional!$A$4:$Y$349,19,0),0)</f>
        <v>0</v>
      </c>
      <c r="J80" s="25">
        <f>IFERROR(VLOOKUP(E80,Total_Nacional!$A$4:$Y$349,21,0),0)</f>
        <v>0</v>
      </c>
      <c r="K80" s="12">
        <f t="shared" si="1"/>
        <v>27231228</v>
      </c>
    </row>
    <row r="81" spans="1:11" x14ac:dyDescent="0.25">
      <c r="A81" s="4">
        <v>78</v>
      </c>
      <c r="B81" s="42" t="s">
        <v>802</v>
      </c>
      <c r="C81" s="5" t="s">
        <v>362</v>
      </c>
      <c r="D81" s="5" t="s">
        <v>25</v>
      </c>
      <c r="E81" s="9">
        <v>5704</v>
      </c>
      <c r="F81" s="24">
        <f>IFERROR(VLOOKUP(E81,Total_Nacional!$A$4:$Y$349,5,0)+VLOOKUP(E81,Total_Nacional!$A$4:$Y$349,7,0),0)</f>
        <v>8125330</v>
      </c>
      <c r="G81" s="24">
        <f>IFERROR(VLOOKUP(E81,Total_Nacional!$A$4:$Y$349,9,0)+VLOOKUP(E81,Total_Nacional!$A$4:$Y$349,11,0),0)</f>
        <v>3641564</v>
      </c>
      <c r="H81" s="24">
        <f>IFERROR(VLOOKUP(E81,Total_Nacional!$A$4:$Y$349,13,0)+VLOOKUP(E81,Total_Nacional!$A$4:$Y$349,15,0),0)</f>
        <v>0</v>
      </c>
      <c r="I81" s="24">
        <f>IFERROR(VLOOKUP(E81,Total_Nacional!$A$4:$Y$349,17,0)+VLOOKUP(E81,Total_Nacional!$A$4:$Y$349,19,0),0)</f>
        <v>0</v>
      </c>
      <c r="J81" s="25">
        <f>IFERROR(VLOOKUP(E81,Total_Nacional!$A$4:$Y$349,21,0),0)</f>
        <v>0</v>
      </c>
      <c r="K81" s="12">
        <f t="shared" si="1"/>
        <v>11766894</v>
      </c>
    </row>
    <row r="82" spans="1:11" x14ac:dyDescent="0.25">
      <c r="A82" s="4">
        <v>79</v>
      </c>
      <c r="B82" s="42" t="s">
        <v>803</v>
      </c>
      <c r="C82" s="5" t="s">
        <v>363</v>
      </c>
      <c r="D82" s="5" t="s">
        <v>26</v>
      </c>
      <c r="E82" s="9">
        <v>6101</v>
      </c>
      <c r="F82" s="24">
        <f>IFERROR(VLOOKUP(E82,Total_Nacional!$A$4:$Y$349,5,0)+VLOOKUP(E82,Total_Nacional!$A$4:$Y$349,7,0),0)</f>
        <v>134875564</v>
      </c>
      <c r="G82" s="24">
        <f>IFERROR(VLOOKUP(E82,Total_Nacional!$A$4:$Y$349,9,0)+VLOOKUP(E82,Total_Nacional!$A$4:$Y$349,11,0),0)</f>
        <v>78676254</v>
      </c>
      <c r="H82" s="24">
        <f>IFERROR(VLOOKUP(E82,Total_Nacional!$A$4:$Y$349,13,0)+VLOOKUP(E82,Total_Nacional!$A$4:$Y$349,15,0),0)</f>
        <v>1773044</v>
      </c>
      <c r="I82" s="24">
        <f>IFERROR(VLOOKUP(E82,Total_Nacional!$A$4:$Y$349,17,0)+VLOOKUP(E82,Total_Nacional!$A$4:$Y$349,19,0),0)</f>
        <v>8209022</v>
      </c>
      <c r="J82" s="25">
        <f>IFERROR(VLOOKUP(E82,Total_Nacional!$A$4:$Y$349,21,0),0)</f>
        <v>0</v>
      </c>
      <c r="K82" s="12">
        <f t="shared" si="1"/>
        <v>223533884</v>
      </c>
    </row>
    <row r="83" spans="1:11" x14ac:dyDescent="0.25">
      <c r="A83" s="4">
        <v>80</v>
      </c>
      <c r="B83" s="42" t="s">
        <v>803</v>
      </c>
      <c r="C83" s="5" t="s">
        <v>364</v>
      </c>
      <c r="D83" s="5" t="s">
        <v>365</v>
      </c>
      <c r="E83" s="9">
        <v>6102</v>
      </c>
      <c r="F83" s="24">
        <f>IFERROR(VLOOKUP(E83,Total_Nacional!$A$4:$Y$349,5,0)+VLOOKUP(E83,Total_Nacional!$A$4:$Y$349,7,0),0)</f>
        <v>26551690</v>
      </c>
      <c r="G83" s="24">
        <f>IFERROR(VLOOKUP(E83,Total_Nacional!$A$4:$Y$349,9,0)+VLOOKUP(E83,Total_Nacional!$A$4:$Y$349,11,0),0)</f>
        <v>11456182</v>
      </c>
      <c r="H83" s="24">
        <f>IFERROR(VLOOKUP(E83,Total_Nacional!$A$4:$Y$349,13,0)+VLOOKUP(E83,Total_Nacional!$A$4:$Y$349,15,0),0)</f>
        <v>0</v>
      </c>
      <c r="I83" s="24">
        <f>IFERROR(VLOOKUP(E83,Total_Nacional!$A$4:$Y$349,17,0)+VLOOKUP(E83,Total_Nacional!$A$4:$Y$349,19,0),0)</f>
        <v>4050584</v>
      </c>
      <c r="J83" s="25">
        <f>IFERROR(VLOOKUP(E83,Total_Nacional!$A$4:$Y$349,21,0),0)</f>
        <v>0</v>
      </c>
      <c r="K83" s="12">
        <f t="shared" si="1"/>
        <v>42058456</v>
      </c>
    </row>
    <row r="84" spans="1:11" x14ac:dyDescent="0.25">
      <c r="A84" s="4">
        <v>81</v>
      </c>
      <c r="B84" s="42" t="s">
        <v>803</v>
      </c>
      <c r="C84" s="5" t="s">
        <v>366</v>
      </c>
      <c r="D84" s="5" t="s">
        <v>27</v>
      </c>
      <c r="E84" s="9">
        <v>6103</v>
      </c>
      <c r="F84" s="24">
        <f>IFERROR(VLOOKUP(E84,Total_Nacional!$A$4:$Y$349,5,0)+VLOOKUP(E84,Total_Nacional!$A$4:$Y$349,7,0),0)</f>
        <v>21182224</v>
      </c>
      <c r="G84" s="24">
        <f>IFERROR(VLOOKUP(E84,Total_Nacional!$A$4:$Y$349,9,0)+VLOOKUP(E84,Total_Nacional!$A$4:$Y$349,11,0),0)</f>
        <v>0</v>
      </c>
      <c r="H84" s="24">
        <f>IFERROR(VLOOKUP(E84,Total_Nacional!$A$4:$Y$349,13,0)+VLOOKUP(E84,Total_Nacional!$A$4:$Y$349,15,0),0)</f>
        <v>0</v>
      </c>
      <c r="I84" s="24">
        <f>IFERROR(VLOOKUP(E84,Total_Nacional!$A$4:$Y$349,17,0)+VLOOKUP(E84,Total_Nacional!$A$4:$Y$349,19,0),0)</f>
        <v>3208382</v>
      </c>
      <c r="J84" s="25">
        <f>IFERROR(VLOOKUP(E84,Total_Nacional!$A$4:$Y$349,21,0),0)</f>
        <v>0</v>
      </c>
      <c r="K84" s="12">
        <f t="shared" si="1"/>
        <v>24390606</v>
      </c>
    </row>
    <row r="85" spans="1:11" x14ac:dyDescent="0.25">
      <c r="A85" s="4">
        <v>82</v>
      </c>
      <c r="B85" s="42" t="s">
        <v>803</v>
      </c>
      <c r="C85" s="5" t="s">
        <v>367</v>
      </c>
      <c r="D85" s="5" t="s">
        <v>368</v>
      </c>
      <c r="E85" s="9">
        <v>6104</v>
      </c>
      <c r="F85" s="24">
        <f>IFERROR(VLOOKUP(E85,Total_Nacional!$A$4:$Y$349,5,0)+VLOOKUP(E85,Total_Nacional!$A$4:$Y$349,7,0),0)</f>
        <v>28071542</v>
      </c>
      <c r="G85" s="24">
        <f>IFERROR(VLOOKUP(E85,Total_Nacional!$A$4:$Y$349,9,0)+VLOOKUP(E85,Total_Nacional!$A$4:$Y$349,11,0),0)</f>
        <v>10718652</v>
      </c>
      <c r="H85" s="24">
        <f>IFERROR(VLOOKUP(E85,Total_Nacional!$A$4:$Y$349,13,0)+VLOOKUP(E85,Total_Nacional!$A$4:$Y$349,15,0),0)</f>
        <v>0</v>
      </c>
      <c r="I85" s="24">
        <f>IFERROR(VLOOKUP(E85,Total_Nacional!$A$4:$Y$349,17,0)+VLOOKUP(E85,Total_Nacional!$A$4:$Y$349,19,0),0)</f>
        <v>2184774</v>
      </c>
      <c r="J85" s="25">
        <f>IFERROR(VLOOKUP(E85,Total_Nacional!$A$4:$Y$349,21,0),0)</f>
        <v>75824</v>
      </c>
      <c r="K85" s="12">
        <f t="shared" si="1"/>
        <v>41050792</v>
      </c>
    </row>
    <row r="86" spans="1:11" x14ac:dyDescent="0.25">
      <c r="A86" s="4">
        <v>83</v>
      </c>
      <c r="B86" s="42" t="s">
        <v>803</v>
      </c>
      <c r="C86" s="5" t="s">
        <v>369</v>
      </c>
      <c r="D86" s="5" t="s">
        <v>28</v>
      </c>
      <c r="E86" s="9">
        <v>6105</v>
      </c>
      <c r="F86" s="24">
        <f>IFERROR(VLOOKUP(E86,Total_Nacional!$A$4:$Y$349,5,0)+VLOOKUP(E86,Total_Nacional!$A$4:$Y$349,7,0),0)</f>
        <v>22639136</v>
      </c>
      <c r="G86" s="24">
        <f>IFERROR(VLOOKUP(E86,Total_Nacional!$A$4:$Y$349,9,0)+VLOOKUP(E86,Total_Nacional!$A$4:$Y$349,11,0),0)</f>
        <v>10322482</v>
      </c>
      <c r="H86" s="24">
        <f>IFERROR(VLOOKUP(E86,Total_Nacional!$A$4:$Y$349,13,0)+VLOOKUP(E86,Total_Nacional!$A$4:$Y$349,15,0),0)</f>
        <v>0</v>
      </c>
      <c r="I86" s="24">
        <f>IFERROR(VLOOKUP(E86,Total_Nacional!$A$4:$Y$349,17,0)+VLOOKUP(E86,Total_Nacional!$A$4:$Y$349,19,0),0)</f>
        <v>3446014</v>
      </c>
      <c r="J86" s="25">
        <f>IFERROR(VLOOKUP(E86,Total_Nacional!$A$4:$Y$349,21,0),0)</f>
        <v>0</v>
      </c>
      <c r="K86" s="12">
        <f t="shared" si="1"/>
        <v>36407632</v>
      </c>
    </row>
    <row r="87" spans="1:11" x14ac:dyDescent="0.25">
      <c r="A87" s="4">
        <v>84</v>
      </c>
      <c r="B87" s="42" t="s">
        <v>803</v>
      </c>
      <c r="C87" s="5" t="s">
        <v>370</v>
      </c>
      <c r="D87" s="5" t="s">
        <v>29</v>
      </c>
      <c r="E87" s="9">
        <v>6106</v>
      </c>
      <c r="F87" s="24">
        <f>IFERROR(VLOOKUP(E87,Total_Nacional!$A$4:$Y$349,5,0)+VLOOKUP(E87,Total_Nacional!$A$4:$Y$349,7,0),0)</f>
        <v>24652050</v>
      </c>
      <c r="G87" s="24">
        <f>IFERROR(VLOOKUP(E87,Total_Nacional!$A$4:$Y$349,9,0)+VLOOKUP(E87,Total_Nacional!$A$4:$Y$349,11,0),0)</f>
        <v>8578670</v>
      </c>
      <c r="H87" s="24">
        <f>IFERROR(VLOOKUP(E87,Total_Nacional!$A$4:$Y$349,13,0)+VLOOKUP(E87,Total_Nacional!$A$4:$Y$349,15,0),0)</f>
        <v>0</v>
      </c>
      <c r="I87" s="24">
        <f>IFERROR(VLOOKUP(E87,Total_Nacional!$A$4:$Y$349,17,0)+VLOOKUP(E87,Total_Nacional!$A$4:$Y$349,19,0),0)</f>
        <v>3052554</v>
      </c>
      <c r="J87" s="25">
        <f>IFERROR(VLOOKUP(E87,Total_Nacional!$A$4:$Y$349,21,0),0)</f>
        <v>0</v>
      </c>
      <c r="K87" s="12">
        <f t="shared" si="1"/>
        <v>36283274</v>
      </c>
    </row>
    <row r="88" spans="1:11" x14ac:dyDescent="0.25">
      <c r="A88" s="4">
        <v>85</v>
      </c>
      <c r="B88" s="42" t="s">
        <v>803</v>
      </c>
      <c r="C88" s="5" t="s">
        <v>371</v>
      </c>
      <c r="D88" s="5" t="s">
        <v>30</v>
      </c>
      <c r="E88" s="9">
        <v>6107</v>
      </c>
      <c r="F88" s="24">
        <f>IFERROR(VLOOKUP(E88,Total_Nacional!$A$4:$Y$349,5,0)+VLOOKUP(E88,Total_Nacional!$A$4:$Y$349,7,0),0)</f>
        <v>15153972</v>
      </c>
      <c r="G88" s="24">
        <f>IFERROR(VLOOKUP(E88,Total_Nacional!$A$4:$Y$349,9,0)+VLOOKUP(E88,Total_Nacional!$A$4:$Y$349,11,0),0)</f>
        <v>7188124</v>
      </c>
      <c r="H88" s="24">
        <f>IFERROR(VLOOKUP(E88,Total_Nacional!$A$4:$Y$349,13,0)+VLOOKUP(E88,Total_Nacional!$A$4:$Y$349,15,0),0)</f>
        <v>0</v>
      </c>
      <c r="I88" s="24">
        <f>IFERROR(VLOOKUP(E88,Total_Nacional!$A$4:$Y$349,17,0)+VLOOKUP(E88,Total_Nacional!$A$4:$Y$349,19,0),0)</f>
        <v>727040</v>
      </c>
      <c r="J88" s="25">
        <f>IFERROR(VLOOKUP(E88,Total_Nacional!$A$4:$Y$349,21,0),0)</f>
        <v>0</v>
      </c>
      <c r="K88" s="12">
        <f t="shared" si="1"/>
        <v>23069136</v>
      </c>
    </row>
    <row r="89" spans="1:11" x14ac:dyDescent="0.25">
      <c r="A89" s="4">
        <v>86</v>
      </c>
      <c r="B89" s="42" t="s">
        <v>803</v>
      </c>
      <c r="C89" s="5" t="s">
        <v>372</v>
      </c>
      <c r="D89" s="5" t="s">
        <v>31</v>
      </c>
      <c r="E89" s="9">
        <v>6108</v>
      </c>
      <c r="F89" s="24">
        <f>IFERROR(VLOOKUP(E89,Total_Nacional!$A$4:$Y$349,5,0)+VLOOKUP(E89,Total_Nacional!$A$4:$Y$349,7,0),0)</f>
        <v>13722760</v>
      </c>
      <c r="G89" s="24">
        <f>IFERROR(VLOOKUP(E89,Total_Nacional!$A$4:$Y$349,9,0)+VLOOKUP(E89,Total_Nacional!$A$4:$Y$349,11,0),0)</f>
        <v>1798622</v>
      </c>
      <c r="H89" s="24">
        <f>IFERROR(VLOOKUP(E89,Total_Nacional!$A$4:$Y$349,13,0)+VLOOKUP(E89,Total_Nacional!$A$4:$Y$349,15,0),0)</f>
        <v>0</v>
      </c>
      <c r="I89" s="24">
        <f>IFERROR(VLOOKUP(E89,Total_Nacional!$A$4:$Y$349,17,0)+VLOOKUP(E89,Total_Nacional!$A$4:$Y$349,19,0),0)</f>
        <v>2181120</v>
      </c>
      <c r="J89" s="25">
        <f>IFERROR(VLOOKUP(E89,Total_Nacional!$A$4:$Y$349,21,0),0)</f>
        <v>0</v>
      </c>
      <c r="K89" s="12">
        <f t="shared" si="1"/>
        <v>17702502</v>
      </c>
    </row>
    <row r="90" spans="1:11" x14ac:dyDescent="0.25">
      <c r="A90" s="4">
        <v>87</v>
      </c>
      <c r="B90" s="42" t="s">
        <v>803</v>
      </c>
      <c r="C90" s="5" t="s">
        <v>373</v>
      </c>
      <c r="D90" s="5" t="s">
        <v>32</v>
      </c>
      <c r="E90" s="9">
        <v>6109</v>
      </c>
      <c r="F90" s="24">
        <f>IFERROR(VLOOKUP(E90,Total_Nacional!$A$4:$Y$349,5,0)+VLOOKUP(E90,Total_Nacional!$A$4:$Y$349,7,0),0)</f>
        <v>32137214</v>
      </c>
      <c r="G90" s="24">
        <f>IFERROR(VLOOKUP(E90,Total_Nacional!$A$4:$Y$349,9,0)+VLOOKUP(E90,Total_Nacional!$A$4:$Y$349,11,0),0)</f>
        <v>13463204</v>
      </c>
      <c r="H90" s="24">
        <f>IFERROR(VLOOKUP(E90,Total_Nacional!$A$4:$Y$349,13,0)+VLOOKUP(E90,Total_Nacional!$A$4:$Y$349,15,0),0)</f>
        <v>0</v>
      </c>
      <c r="I90" s="24">
        <f>IFERROR(VLOOKUP(E90,Total_Nacional!$A$4:$Y$349,17,0)+VLOOKUP(E90,Total_Nacional!$A$4:$Y$349,19,0),0)</f>
        <v>2340602</v>
      </c>
      <c r="J90" s="25">
        <f>IFERROR(VLOOKUP(E90,Total_Nacional!$A$4:$Y$349,21,0),0)</f>
        <v>0</v>
      </c>
      <c r="K90" s="12">
        <f t="shared" si="1"/>
        <v>47941020</v>
      </c>
    </row>
    <row r="91" spans="1:11" x14ac:dyDescent="0.25">
      <c r="A91" s="4">
        <v>88</v>
      </c>
      <c r="B91" s="42" t="s">
        <v>803</v>
      </c>
      <c r="C91" s="5" t="s">
        <v>374</v>
      </c>
      <c r="D91" s="5" t="s">
        <v>33</v>
      </c>
      <c r="E91" s="9">
        <v>6110</v>
      </c>
      <c r="F91" s="24">
        <f>IFERROR(VLOOKUP(E91,Total_Nacional!$A$4:$Y$349,5,0)+VLOOKUP(E91,Total_Nacional!$A$4:$Y$349,7,0),0)</f>
        <v>41239000</v>
      </c>
      <c r="G91" s="24">
        <f>IFERROR(VLOOKUP(E91,Total_Nacional!$A$4:$Y$349,9,0)+VLOOKUP(E91,Total_Nacional!$A$4:$Y$349,11,0),0)</f>
        <v>15480716</v>
      </c>
      <c r="H91" s="24">
        <f>IFERROR(VLOOKUP(E91,Total_Nacional!$A$4:$Y$349,13,0)+VLOOKUP(E91,Total_Nacional!$A$4:$Y$349,15,0),0)</f>
        <v>0</v>
      </c>
      <c r="I91" s="24">
        <f>IFERROR(VLOOKUP(E91,Total_Nacional!$A$4:$Y$349,17,0)+VLOOKUP(E91,Total_Nacional!$A$4:$Y$349,19,0),0)</f>
        <v>1457734</v>
      </c>
      <c r="J91" s="25">
        <f>IFERROR(VLOOKUP(E91,Total_Nacional!$A$4:$Y$349,21,0),0)</f>
        <v>26496</v>
      </c>
      <c r="K91" s="12">
        <f t="shared" si="1"/>
        <v>58203946</v>
      </c>
    </row>
    <row r="92" spans="1:11" x14ac:dyDescent="0.25">
      <c r="A92" s="4">
        <v>89</v>
      </c>
      <c r="B92" s="42" t="s">
        <v>803</v>
      </c>
      <c r="C92" s="5" t="s">
        <v>375</v>
      </c>
      <c r="D92" s="5" t="s">
        <v>34</v>
      </c>
      <c r="E92" s="9">
        <v>6111</v>
      </c>
      <c r="F92" s="24">
        <f>IFERROR(VLOOKUP(E92,Total_Nacional!$A$4:$Y$349,5,0)+VLOOKUP(E92,Total_Nacional!$A$4:$Y$349,7,0),0)</f>
        <v>24455556</v>
      </c>
      <c r="G92" s="24">
        <f>IFERROR(VLOOKUP(E92,Total_Nacional!$A$4:$Y$349,9,0)+VLOOKUP(E92,Total_Nacional!$A$4:$Y$349,11,0),0)</f>
        <v>5341056</v>
      </c>
      <c r="H92" s="24">
        <f>IFERROR(VLOOKUP(E92,Total_Nacional!$A$4:$Y$349,13,0)+VLOOKUP(E92,Total_Nacional!$A$4:$Y$349,15,0),0)</f>
        <v>0</v>
      </c>
      <c r="I92" s="24">
        <f>IFERROR(VLOOKUP(E92,Total_Nacional!$A$4:$Y$349,17,0)+VLOOKUP(E92,Total_Nacional!$A$4:$Y$349,19,0),0)</f>
        <v>5790270</v>
      </c>
      <c r="J92" s="25">
        <f>IFERROR(VLOOKUP(E92,Total_Nacional!$A$4:$Y$349,21,0),0)</f>
        <v>0</v>
      </c>
      <c r="K92" s="12">
        <f t="shared" si="1"/>
        <v>35586882</v>
      </c>
    </row>
    <row r="93" spans="1:11" x14ac:dyDescent="0.25">
      <c r="A93" s="4">
        <v>90</v>
      </c>
      <c r="B93" s="42" t="s">
        <v>803</v>
      </c>
      <c r="C93" s="5" t="s">
        <v>376</v>
      </c>
      <c r="D93" s="5" t="s">
        <v>35</v>
      </c>
      <c r="E93" s="9">
        <v>6112</v>
      </c>
      <c r="F93" s="24">
        <f>IFERROR(VLOOKUP(E93,Total_Nacional!$A$4:$Y$349,5,0)+VLOOKUP(E93,Total_Nacional!$A$4:$Y$349,7,0),0)</f>
        <v>78238002</v>
      </c>
      <c r="G93" s="24">
        <f>IFERROR(VLOOKUP(E93,Total_Nacional!$A$4:$Y$349,9,0)+VLOOKUP(E93,Total_Nacional!$A$4:$Y$349,11,0),0)</f>
        <v>20966638</v>
      </c>
      <c r="H93" s="24">
        <f>IFERROR(VLOOKUP(E93,Total_Nacional!$A$4:$Y$349,13,0)+VLOOKUP(E93,Total_Nacional!$A$4:$Y$349,15,0),0)</f>
        <v>0</v>
      </c>
      <c r="I93" s="24">
        <f>IFERROR(VLOOKUP(E93,Total_Nacional!$A$4:$Y$349,17,0)+VLOOKUP(E93,Total_Nacional!$A$4:$Y$349,19,0),0)</f>
        <v>5207624</v>
      </c>
      <c r="J93" s="25">
        <f>IFERROR(VLOOKUP(E93,Total_Nacional!$A$4:$Y$349,21,0),0)</f>
        <v>75824</v>
      </c>
      <c r="K93" s="12">
        <f t="shared" si="1"/>
        <v>104488088</v>
      </c>
    </row>
    <row r="94" spans="1:11" x14ac:dyDescent="0.25">
      <c r="A94" s="4">
        <v>91</v>
      </c>
      <c r="B94" s="42" t="s">
        <v>803</v>
      </c>
      <c r="C94" s="5" t="s">
        <v>377</v>
      </c>
      <c r="D94" s="5" t="s">
        <v>36</v>
      </c>
      <c r="E94" s="9">
        <v>6113</v>
      </c>
      <c r="F94" s="24">
        <f>IFERROR(VLOOKUP(E94,Total_Nacional!$A$4:$Y$349,5,0)+VLOOKUP(E94,Total_Nacional!$A$4:$Y$349,7,0),0)</f>
        <v>14214878</v>
      </c>
      <c r="G94" s="24">
        <f>IFERROR(VLOOKUP(E94,Total_Nacional!$A$4:$Y$349,9,0)+VLOOKUP(E94,Total_Nacional!$A$4:$Y$349,11,0),0)</f>
        <v>12618292</v>
      </c>
      <c r="H94" s="24">
        <f>IFERROR(VLOOKUP(E94,Total_Nacional!$A$4:$Y$349,13,0)+VLOOKUP(E94,Total_Nacional!$A$4:$Y$349,15,0),0)</f>
        <v>0</v>
      </c>
      <c r="I94" s="24">
        <f>IFERROR(VLOOKUP(E94,Total_Nacional!$A$4:$Y$349,17,0)+VLOOKUP(E94,Total_Nacional!$A$4:$Y$349,19,0),0)</f>
        <v>4083942</v>
      </c>
      <c r="J94" s="25">
        <f>IFERROR(VLOOKUP(E94,Total_Nacional!$A$4:$Y$349,21,0),0)</f>
        <v>0</v>
      </c>
      <c r="K94" s="12">
        <f t="shared" si="1"/>
        <v>30917112</v>
      </c>
    </row>
    <row r="95" spans="1:11" x14ac:dyDescent="0.25">
      <c r="A95" s="4">
        <v>92</v>
      </c>
      <c r="B95" s="42" t="s">
        <v>803</v>
      </c>
      <c r="C95" s="5" t="s">
        <v>378</v>
      </c>
      <c r="D95" s="5" t="s">
        <v>37</v>
      </c>
      <c r="E95" s="9">
        <v>6114</v>
      </c>
      <c r="F95" s="24">
        <f>IFERROR(VLOOKUP(E95,Total_Nacional!$A$4:$Y$349,5,0)+VLOOKUP(E95,Total_Nacional!$A$4:$Y$349,7,0),0)</f>
        <v>10061510</v>
      </c>
      <c r="G95" s="24">
        <f>IFERROR(VLOOKUP(E95,Total_Nacional!$A$4:$Y$349,9,0)+VLOOKUP(E95,Total_Nacional!$A$4:$Y$349,11,0),0)</f>
        <v>6093674</v>
      </c>
      <c r="H95" s="24">
        <f>IFERROR(VLOOKUP(E95,Total_Nacional!$A$4:$Y$349,13,0)+VLOOKUP(E95,Total_Nacional!$A$4:$Y$349,15,0),0)</f>
        <v>0</v>
      </c>
      <c r="I95" s="24">
        <f>IFERROR(VLOOKUP(E95,Total_Nacional!$A$4:$Y$349,17,0)+VLOOKUP(E95,Total_Nacional!$A$4:$Y$349,19,0),0)</f>
        <v>0</v>
      </c>
      <c r="J95" s="25">
        <f>IFERROR(VLOOKUP(E95,Total_Nacional!$A$4:$Y$349,21,0),0)</f>
        <v>0</v>
      </c>
      <c r="K95" s="12">
        <f t="shared" si="1"/>
        <v>16155184</v>
      </c>
    </row>
    <row r="96" spans="1:11" x14ac:dyDescent="0.25">
      <c r="A96" s="4">
        <v>93</v>
      </c>
      <c r="B96" s="42" t="s">
        <v>803</v>
      </c>
      <c r="C96" s="5" t="s">
        <v>379</v>
      </c>
      <c r="D96" s="5" t="s">
        <v>38</v>
      </c>
      <c r="E96" s="9">
        <v>6115</v>
      </c>
      <c r="F96" s="24">
        <f>IFERROR(VLOOKUP(E96,Total_Nacional!$A$4:$Y$349,5,0)+VLOOKUP(E96,Total_Nacional!$A$4:$Y$349,7,0),0)</f>
        <v>15100456</v>
      </c>
      <c r="G96" s="24">
        <f>IFERROR(VLOOKUP(E96,Total_Nacional!$A$4:$Y$349,9,0)+VLOOKUP(E96,Total_Nacional!$A$4:$Y$349,11,0),0)</f>
        <v>5863822</v>
      </c>
      <c r="H96" s="24">
        <f>IFERROR(VLOOKUP(E96,Total_Nacional!$A$4:$Y$349,13,0)+VLOOKUP(E96,Total_Nacional!$A$4:$Y$349,15,0),0)</f>
        <v>0</v>
      </c>
      <c r="I96" s="24">
        <f>IFERROR(VLOOKUP(E96,Total_Nacional!$A$4:$Y$349,17,0)+VLOOKUP(E96,Total_Nacional!$A$4:$Y$349,19,0),0)</f>
        <v>2062304</v>
      </c>
      <c r="J96" s="25">
        <f>IFERROR(VLOOKUP(E96,Total_Nacional!$A$4:$Y$349,21,0),0)</f>
        <v>75824</v>
      </c>
      <c r="K96" s="12">
        <f t="shared" si="1"/>
        <v>23102406</v>
      </c>
    </row>
    <row r="97" spans="1:11" x14ac:dyDescent="0.25">
      <c r="A97" s="4">
        <v>94</v>
      </c>
      <c r="B97" s="42" t="s">
        <v>803</v>
      </c>
      <c r="C97" s="5" t="s">
        <v>380</v>
      </c>
      <c r="D97" s="5" t="s">
        <v>39</v>
      </c>
      <c r="E97" s="9">
        <v>6116</v>
      </c>
      <c r="F97" s="24">
        <f>IFERROR(VLOOKUP(E97,Total_Nacional!$A$4:$Y$349,5,0)+VLOOKUP(E97,Total_Nacional!$A$4:$Y$349,7,0),0)</f>
        <v>7684368</v>
      </c>
      <c r="G97" s="24">
        <f>IFERROR(VLOOKUP(E97,Total_Nacional!$A$4:$Y$349,9,0)+VLOOKUP(E97,Total_Nacional!$A$4:$Y$349,11,0),0)</f>
        <v>0</v>
      </c>
      <c r="H97" s="24">
        <f>IFERROR(VLOOKUP(E97,Total_Nacional!$A$4:$Y$349,13,0)+VLOOKUP(E97,Total_Nacional!$A$4:$Y$349,15,0),0)</f>
        <v>0</v>
      </c>
      <c r="I97" s="24">
        <f>IFERROR(VLOOKUP(E97,Total_Nacional!$A$4:$Y$349,17,0)+VLOOKUP(E97,Total_Nacional!$A$4:$Y$349,19,0),0)</f>
        <v>945930</v>
      </c>
      <c r="J97" s="25">
        <f>IFERROR(VLOOKUP(E97,Total_Nacional!$A$4:$Y$349,21,0),0)</f>
        <v>0</v>
      </c>
      <c r="K97" s="12">
        <f t="shared" si="1"/>
        <v>8630298</v>
      </c>
    </row>
    <row r="98" spans="1:11" x14ac:dyDescent="0.25">
      <c r="A98" s="4">
        <v>95</v>
      </c>
      <c r="B98" s="42" t="s">
        <v>803</v>
      </c>
      <c r="C98" s="5" t="s">
        <v>381</v>
      </c>
      <c r="D98" s="5" t="s">
        <v>40</v>
      </c>
      <c r="E98" s="9">
        <v>6117</v>
      </c>
      <c r="F98" s="24">
        <f>IFERROR(VLOOKUP(E98,Total_Nacional!$A$4:$Y$349,5,0)+VLOOKUP(E98,Total_Nacional!$A$4:$Y$349,7,0),0)</f>
        <v>14957478</v>
      </c>
      <c r="G98" s="24">
        <f>IFERROR(VLOOKUP(E98,Total_Nacional!$A$4:$Y$349,9,0)+VLOOKUP(E98,Total_Nacional!$A$4:$Y$349,11,0),0)</f>
        <v>7380964</v>
      </c>
      <c r="H98" s="24">
        <f>IFERROR(VLOOKUP(E98,Total_Nacional!$A$4:$Y$349,13,0)+VLOOKUP(E98,Total_Nacional!$A$4:$Y$349,15,0),0)</f>
        <v>0</v>
      </c>
      <c r="I98" s="24">
        <f>IFERROR(VLOOKUP(E98,Total_Nacional!$A$4:$Y$349,17,0)+VLOOKUP(E98,Total_Nacional!$A$4:$Y$349,19,0),0)</f>
        <v>0</v>
      </c>
      <c r="J98" s="25">
        <f>IFERROR(VLOOKUP(E98,Total_Nacional!$A$4:$Y$349,21,0),0)</f>
        <v>0</v>
      </c>
      <c r="K98" s="12">
        <f t="shared" si="1"/>
        <v>22338442</v>
      </c>
    </row>
    <row r="99" spans="1:11" x14ac:dyDescent="0.25">
      <c r="A99" s="4">
        <v>96</v>
      </c>
      <c r="B99" s="42" t="s">
        <v>803</v>
      </c>
      <c r="C99" s="5" t="s">
        <v>382</v>
      </c>
      <c r="D99" s="5" t="s">
        <v>41</v>
      </c>
      <c r="E99" s="9">
        <v>6201</v>
      </c>
      <c r="F99" s="24">
        <f>IFERROR(VLOOKUP(E99,Total_Nacional!$A$4:$Y$349,5,0)+VLOOKUP(E99,Total_Nacional!$A$4:$Y$349,7,0),0)</f>
        <v>0</v>
      </c>
      <c r="G99" s="24">
        <f>IFERROR(VLOOKUP(E99,Total_Nacional!$A$4:$Y$349,9,0)+VLOOKUP(E99,Total_Nacional!$A$4:$Y$349,11,0),0)</f>
        <v>17155924</v>
      </c>
      <c r="H99" s="24">
        <f>IFERROR(VLOOKUP(E99,Total_Nacional!$A$4:$Y$349,13,0)+VLOOKUP(E99,Total_Nacional!$A$4:$Y$349,15,0),0)</f>
        <v>0</v>
      </c>
      <c r="I99" s="24">
        <f>IFERROR(VLOOKUP(E99,Total_Nacional!$A$4:$Y$349,17,0)+VLOOKUP(E99,Total_Nacional!$A$4:$Y$349,19,0),0)</f>
        <v>0</v>
      </c>
      <c r="J99" s="25">
        <f>IFERROR(VLOOKUP(E99,Total_Nacional!$A$4:$Y$349,21,0),0)</f>
        <v>0</v>
      </c>
      <c r="K99" s="12">
        <f t="shared" si="1"/>
        <v>17155924</v>
      </c>
    </row>
    <row r="100" spans="1:11" x14ac:dyDescent="0.25">
      <c r="A100" s="4">
        <v>97</v>
      </c>
      <c r="B100" s="42" t="s">
        <v>803</v>
      </c>
      <c r="C100" s="5" t="s">
        <v>383</v>
      </c>
      <c r="D100" s="5" t="s">
        <v>42</v>
      </c>
      <c r="E100" s="9">
        <v>6202</v>
      </c>
      <c r="F100" s="24">
        <f>IFERROR(VLOOKUP(E100,Total_Nacional!$A$4:$Y$349,5,0)+VLOOKUP(E100,Total_Nacional!$A$4:$Y$349,7,0),0)</f>
        <v>0</v>
      </c>
      <c r="G100" s="24">
        <f>IFERROR(VLOOKUP(E100,Total_Nacional!$A$4:$Y$349,9,0)+VLOOKUP(E100,Total_Nacional!$A$4:$Y$349,11,0),0)</f>
        <v>5692906</v>
      </c>
      <c r="H100" s="24">
        <f>IFERROR(VLOOKUP(E100,Total_Nacional!$A$4:$Y$349,13,0)+VLOOKUP(E100,Total_Nacional!$A$4:$Y$349,15,0),0)</f>
        <v>0</v>
      </c>
      <c r="I100" s="24">
        <f>IFERROR(VLOOKUP(E100,Total_Nacional!$A$4:$Y$349,17,0)+VLOOKUP(E100,Total_Nacional!$A$4:$Y$349,19,0),0)</f>
        <v>0</v>
      </c>
      <c r="J100" s="25">
        <f>IFERROR(VLOOKUP(E100,Total_Nacional!$A$4:$Y$349,21,0),0)</f>
        <v>0</v>
      </c>
      <c r="K100" s="12">
        <f t="shared" si="1"/>
        <v>5692906</v>
      </c>
    </row>
    <row r="101" spans="1:11" x14ac:dyDescent="0.25">
      <c r="A101" s="4">
        <v>98</v>
      </c>
      <c r="B101" s="42" t="s">
        <v>803</v>
      </c>
      <c r="C101" s="5" t="s">
        <v>384</v>
      </c>
      <c r="D101" s="5" t="s">
        <v>43</v>
      </c>
      <c r="E101" s="9">
        <v>6203</v>
      </c>
      <c r="F101" s="24">
        <f>IFERROR(VLOOKUP(E101,Total_Nacional!$A$4:$Y$349,5,0)+VLOOKUP(E101,Total_Nacional!$A$4:$Y$349,7,0),0)</f>
        <v>0</v>
      </c>
      <c r="G101" s="24">
        <f>IFERROR(VLOOKUP(E101,Total_Nacional!$A$4:$Y$349,9,0)+VLOOKUP(E101,Total_Nacional!$A$4:$Y$349,11,0),0)</f>
        <v>3660778</v>
      </c>
      <c r="H101" s="24">
        <f>IFERROR(VLOOKUP(E101,Total_Nacional!$A$4:$Y$349,13,0)+VLOOKUP(E101,Total_Nacional!$A$4:$Y$349,15,0),0)</f>
        <v>0</v>
      </c>
      <c r="I101" s="24">
        <f>IFERROR(VLOOKUP(E101,Total_Nacional!$A$4:$Y$349,17,0)+VLOOKUP(E101,Total_Nacional!$A$4:$Y$349,19,0),0)</f>
        <v>0</v>
      </c>
      <c r="J101" s="25">
        <f>IFERROR(VLOOKUP(E101,Total_Nacional!$A$4:$Y$349,21,0),0)</f>
        <v>0</v>
      </c>
      <c r="K101" s="12">
        <f t="shared" si="1"/>
        <v>3660778</v>
      </c>
    </row>
    <row r="102" spans="1:11" x14ac:dyDescent="0.25">
      <c r="A102" s="4">
        <v>99</v>
      </c>
      <c r="B102" s="42" t="s">
        <v>803</v>
      </c>
      <c r="C102" s="5" t="s">
        <v>385</v>
      </c>
      <c r="D102" s="5" t="s">
        <v>44</v>
      </c>
      <c r="E102" s="9">
        <v>6204</v>
      </c>
      <c r="F102" s="24">
        <f>IFERROR(VLOOKUP(E102,Total_Nacional!$A$4:$Y$349,5,0)+VLOOKUP(E102,Total_Nacional!$A$4:$Y$349,7,0),0)</f>
        <v>0</v>
      </c>
      <c r="G102" s="24">
        <f>IFERROR(VLOOKUP(E102,Total_Nacional!$A$4:$Y$349,9,0)+VLOOKUP(E102,Total_Nacional!$A$4:$Y$349,11,0),0)</f>
        <v>4213248</v>
      </c>
      <c r="H102" s="24">
        <f>IFERROR(VLOOKUP(E102,Total_Nacional!$A$4:$Y$349,13,0)+VLOOKUP(E102,Total_Nacional!$A$4:$Y$349,15,0),0)</f>
        <v>0</v>
      </c>
      <c r="I102" s="24">
        <f>IFERROR(VLOOKUP(E102,Total_Nacional!$A$4:$Y$349,17,0)+VLOOKUP(E102,Total_Nacional!$A$4:$Y$349,19,0),0)</f>
        <v>0</v>
      </c>
      <c r="J102" s="25">
        <f>IFERROR(VLOOKUP(E102,Total_Nacional!$A$4:$Y$349,21,0),0)</f>
        <v>0</v>
      </c>
      <c r="K102" s="12">
        <f t="shared" si="1"/>
        <v>4213248</v>
      </c>
    </row>
    <row r="103" spans="1:11" x14ac:dyDescent="0.25">
      <c r="A103" s="4">
        <v>100</v>
      </c>
      <c r="B103" s="42" t="s">
        <v>803</v>
      </c>
      <c r="C103" s="5" t="s">
        <v>386</v>
      </c>
      <c r="D103" s="5" t="s">
        <v>45</v>
      </c>
      <c r="E103" s="9">
        <v>6205</v>
      </c>
      <c r="F103" s="24">
        <f>IFERROR(VLOOKUP(E103,Total_Nacional!$A$4:$Y$349,5,0)+VLOOKUP(E103,Total_Nacional!$A$4:$Y$349,7,0),0)</f>
        <v>41852294</v>
      </c>
      <c r="G103" s="24">
        <f>IFERROR(VLOOKUP(E103,Total_Nacional!$A$4:$Y$349,9,0)+VLOOKUP(E103,Total_Nacional!$A$4:$Y$349,11,0),0)</f>
        <v>22365436</v>
      </c>
      <c r="H103" s="24">
        <f>IFERROR(VLOOKUP(E103,Total_Nacional!$A$4:$Y$349,13,0)+VLOOKUP(E103,Total_Nacional!$A$4:$Y$349,15,0),0)</f>
        <v>0</v>
      </c>
      <c r="I103" s="24">
        <f>IFERROR(VLOOKUP(E103,Total_Nacional!$A$4:$Y$349,17,0)+VLOOKUP(E103,Total_Nacional!$A$4:$Y$349,19,0),0)</f>
        <v>4488364</v>
      </c>
      <c r="J103" s="25">
        <f>IFERROR(VLOOKUP(E103,Total_Nacional!$A$4:$Y$349,21,0),0)</f>
        <v>0</v>
      </c>
      <c r="K103" s="12">
        <f t="shared" si="1"/>
        <v>68706094</v>
      </c>
    </row>
    <row r="104" spans="1:11" x14ac:dyDescent="0.25">
      <c r="A104" s="4">
        <v>101</v>
      </c>
      <c r="B104" s="42" t="s">
        <v>803</v>
      </c>
      <c r="C104" s="5" t="s">
        <v>387</v>
      </c>
      <c r="D104" s="5" t="s">
        <v>46</v>
      </c>
      <c r="E104" s="9">
        <v>6206</v>
      </c>
      <c r="F104" s="24">
        <f>IFERROR(VLOOKUP(E104,Total_Nacional!$A$4:$Y$349,5,0)+VLOOKUP(E104,Total_Nacional!$A$4:$Y$349,7,0),0)</f>
        <v>12079966</v>
      </c>
      <c r="G104" s="24">
        <f>IFERROR(VLOOKUP(E104,Total_Nacional!$A$4:$Y$349,9,0)+VLOOKUP(E104,Total_Nacional!$A$4:$Y$349,11,0),0)</f>
        <v>1661536</v>
      </c>
      <c r="H104" s="24">
        <f>IFERROR(VLOOKUP(E104,Total_Nacional!$A$4:$Y$349,13,0)+VLOOKUP(E104,Total_Nacional!$A$4:$Y$349,15,0),0)</f>
        <v>0</v>
      </c>
      <c r="I104" s="24">
        <f>IFERROR(VLOOKUP(E104,Total_Nacional!$A$4:$Y$349,17,0)+VLOOKUP(E104,Total_Nacional!$A$4:$Y$349,19,0),0)</f>
        <v>0</v>
      </c>
      <c r="J104" s="25">
        <f>IFERROR(VLOOKUP(E104,Total_Nacional!$A$4:$Y$349,21,0),0)</f>
        <v>0</v>
      </c>
      <c r="K104" s="12">
        <f t="shared" si="1"/>
        <v>13741502</v>
      </c>
    </row>
    <row r="105" spans="1:11" x14ac:dyDescent="0.25">
      <c r="A105" s="4">
        <v>102</v>
      </c>
      <c r="B105" s="42" t="s">
        <v>803</v>
      </c>
      <c r="C105" s="5" t="s">
        <v>388</v>
      </c>
      <c r="D105" s="5" t="s">
        <v>47</v>
      </c>
      <c r="E105" s="9">
        <v>6207</v>
      </c>
      <c r="F105" s="24">
        <f>IFERROR(VLOOKUP(E105,Total_Nacional!$A$4:$Y$349,5,0)+VLOOKUP(E105,Total_Nacional!$A$4:$Y$349,7,0),0)</f>
        <v>11975294</v>
      </c>
      <c r="G105" s="24">
        <f>IFERROR(VLOOKUP(E105,Total_Nacional!$A$4:$Y$349,9,0)+VLOOKUP(E105,Total_Nacional!$A$4:$Y$349,11,0),0)</f>
        <v>4999696</v>
      </c>
      <c r="H105" s="24">
        <f>IFERROR(VLOOKUP(E105,Total_Nacional!$A$4:$Y$349,13,0)+VLOOKUP(E105,Total_Nacional!$A$4:$Y$349,15,0),0)</f>
        <v>0</v>
      </c>
      <c r="I105" s="24">
        <f>IFERROR(VLOOKUP(E105,Total_Nacional!$A$4:$Y$349,17,0)+VLOOKUP(E105,Total_Nacional!$A$4:$Y$349,19,0),0)</f>
        <v>823460</v>
      </c>
      <c r="J105" s="25">
        <f>IFERROR(VLOOKUP(E105,Total_Nacional!$A$4:$Y$349,21,0),0)</f>
        <v>0</v>
      </c>
      <c r="K105" s="12">
        <f t="shared" si="1"/>
        <v>17798450</v>
      </c>
    </row>
    <row r="106" spans="1:11" x14ac:dyDescent="0.25">
      <c r="A106" s="4">
        <v>103</v>
      </c>
      <c r="B106" s="42" t="s">
        <v>803</v>
      </c>
      <c r="C106" s="5" t="s">
        <v>389</v>
      </c>
      <c r="D106" s="5" t="s">
        <v>48</v>
      </c>
      <c r="E106" s="9">
        <v>6208</v>
      </c>
      <c r="F106" s="24">
        <f>IFERROR(VLOOKUP(E106,Total_Nacional!$A$4:$Y$349,5,0)+VLOOKUP(E106,Total_Nacional!$A$4:$Y$349,7,0),0)</f>
        <v>15832566</v>
      </c>
      <c r="G106" s="24">
        <f>IFERROR(VLOOKUP(E106,Total_Nacional!$A$4:$Y$349,9,0)+VLOOKUP(E106,Total_Nacional!$A$4:$Y$349,11,0),0)</f>
        <v>6965580</v>
      </c>
      <c r="H106" s="24">
        <f>IFERROR(VLOOKUP(E106,Total_Nacional!$A$4:$Y$349,13,0)+VLOOKUP(E106,Total_Nacional!$A$4:$Y$349,15,0),0)</f>
        <v>0</v>
      </c>
      <c r="I106" s="24">
        <f>IFERROR(VLOOKUP(E106,Total_Nacional!$A$4:$Y$349,17,0)+VLOOKUP(E106,Total_Nacional!$A$4:$Y$349,19,0),0)</f>
        <v>2129020</v>
      </c>
      <c r="J106" s="25">
        <f>IFERROR(VLOOKUP(E106,Total_Nacional!$A$4:$Y$349,21,0),0)</f>
        <v>0</v>
      </c>
      <c r="K106" s="12">
        <f t="shared" si="1"/>
        <v>24927166</v>
      </c>
    </row>
    <row r="107" spans="1:11" x14ac:dyDescent="0.25">
      <c r="A107" s="4">
        <v>104</v>
      </c>
      <c r="B107" s="42" t="s">
        <v>803</v>
      </c>
      <c r="C107" s="5" t="s">
        <v>390</v>
      </c>
      <c r="D107" s="5" t="s">
        <v>391</v>
      </c>
      <c r="E107" s="9">
        <v>6209</v>
      </c>
      <c r="F107" s="24">
        <f>IFERROR(VLOOKUP(E107,Total_Nacional!$A$4:$Y$349,5,0)+VLOOKUP(E107,Total_Nacional!$A$4:$Y$349,7,0),0)</f>
        <v>23824936</v>
      </c>
      <c r="G107" s="24">
        <f>IFERROR(VLOOKUP(E107,Total_Nacional!$A$4:$Y$349,9,0)+VLOOKUP(E107,Total_Nacional!$A$4:$Y$349,11,0),0)</f>
        <v>5986764</v>
      </c>
      <c r="H107" s="24">
        <f>IFERROR(VLOOKUP(E107,Total_Nacional!$A$4:$Y$349,13,0)+VLOOKUP(E107,Total_Nacional!$A$4:$Y$349,15,0),0)</f>
        <v>0</v>
      </c>
      <c r="I107" s="24">
        <f>IFERROR(VLOOKUP(E107,Total_Nacional!$A$4:$Y$349,17,0)+VLOOKUP(E107,Total_Nacional!$A$4:$Y$349,19,0),0)</f>
        <v>0</v>
      </c>
      <c r="J107" s="25">
        <f>IFERROR(VLOOKUP(E107,Total_Nacional!$A$4:$Y$349,21,0),0)</f>
        <v>0</v>
      </c>
      <c r="K107" s="12">
        <f t="shared" si="1"/>
        <v>29811700</v>
      </c>
    </row>
    <row r="108" spans="1:11" x14ac:dyDescent="0.25">
      <c r="A108" s="4">
        <v>105</v>
      </c>
      <c r="B108" s="42" t="s">
        <v>803</v>
      </c>
      <c r="C108" s="5" t="s">
        <v>392</v>
      </c>
      <c r="D108" s="5" t="s">
        <v>49</v>
      </c>
      <c r="E108" s="9">
        <v>6214</v>
      </c>
      <c r="F108" s="24">
        <f>IFERROR(VLOOKUP(E108,Total_Nacional!$A$4:$Y$349,5,0)+VLOOKUP(E108,Total_Nacional!$A$4:$Y$349,7,0),0)</f>
        <v>5900834</v>
      </c>
      <c r="G108" s="24">
        <f>IFERROR(VLOOKUP(E108,Total_Nacional!$A$4:$Y$349,9,0)+VLOOKUP(E108,Total_Nacional!$A$4:$Y$349,11,0),0)</f>
        <v>2911814</v>
      </c>
      <c r="H108" s="24">
        <f>IFERROR(VLOOKUP(E108,Total_Nacional!$A$4:$Y$349,13,0)+VLOOKUP(E108,Total_Nacional!$A$4:$Y$349,15,0),0)</f>
        <v>0</v>
      </c>
      <c r="I108" s="24">
        <f>IFERROR(VLOOKUP(E108,Total_Nacional!$A$4:$Y$349,17,0)+VLOOKUP(E108,Total_Nacional!$A$4:$Y$349,19,0),0)</f>
        <v>0</v>
      </c>
      <c r="J108" s="25">
        <f>IFERROR(VLOOKUP(E108,Total_Nacional!$A$4:$Y$349,21,0),0)</f>
        <v>0</v>
      </c>
      <c r="K108" s="12">
        <f t="shared" si="1"/>
        <v>8812648</v>
      </c>
    </row>
    <row r="109" spans="1:11" x14ac:dyDescent="0.25">
      <c r="A109" s="4">
        <v>106</v>
      </c>
      <c r="B109" s="42" t="s">
        <v>803</v>
      </c>
      <c r="C109" s="5" t="s">
        <v>393</v>
      </c>
      <c r="D109" s="5" t="s">
        <v>50</v>
      </c>
      <c r="E109" s="9">
        <v>6301</v>
      </c>
      <c r="F109" s="24">
        <f>IFERROR(VLOOKUP(E109,Total_Nacional!$A$4:$Y$349,5,0)+VLOOKUP(E109,Total_Nacional!$A$4:$Y$349,7,0),0)</f>
        <v>23681014</v>
      </c>
      <c r="G109" s="24">
        <f>IFERROR(VLOOKUP(E109,Total_Nacional!$A$4:$Y$349,9,0)+VLOOKUP(E109,Total_Nacional!$A$4:$Y$349,11,0),0)</f>
        <v>1891388</v>
      </c>
      <c r="H109" s="24">
        <f>IFERROR(VLOOKUP(E109,Total_Nacional!$A$4:$Y$349,13,0)+VLOOKUP(E109,Total_Nacional!$A$4:$Y$349,15,0),0)</f>
        <v>0</v>
      </c>
      <c r="I109" s="24">
        <f>IFERROR(VLOOKUP(E109,Total_Nacional!$A$4:$Y$349,17,0)+VLOOKUP(E109,Total_Nacional!$A$4:$Y$349,19,0),0)</f>
        <v>1201832</v>
      </c>
      <c r="J109" s="25">
        <f>IFERROR(VLOOKUP(E109,Total_Nacional!$A$4:$Y$349,21,0),0)</f>
        <v>72656</v>
      </c>
      <c r="K109" s="12">
        <f t="shared" si="1"/>
        <v>26846890</v>
      </c>
    </row>
    <row r="110" spans="1:11" x14ac:dyDescent="0.25">
      <c r="A110" s="4">
        <v>107</v>
      </c>
      <c r="B110" s="42" t="s">
        <v>803</v>
      </c>
      <c r="C110" s="5" t="s">
        <v>394</v>
      </c>
      <c r="D110" s="5" t="s">
        <v>51</v>
      </c>
      <c r="E110" s="9">
        <v>6302</v>
      </c>
      <c r="F110" s="24">
        <f>IFERROR(VLOOKUP(E110,Total_Nacional!$A$4:$Y$349,5,0)+VLOOKUP(E110,Total_Nacional!$A$4:$Y$349,7,0),0)</f>
        <v>13589328</v>
      </c>
      <c r="G110" s="24">
        <f>IFERROR(VLOOKUP(E110,Total_Nacional!$A$4:$Y$349,9,0)+VLOOKUP(E110,Total_Nacional!$A$4:$Y$349,11,0),0)</f>
        <v>5764220</v>
      </c>
      <c r="H110" s="24">
        <f>IFERROR(VLOOKUP(E110,Total_Nacional!$A$4:$Y$349,13,0)+VLOOKUP(E110,Total_Nacional!$A$4:$Y$349,15,0),0)</f>
        <v>0</v>
      </c>
      <c r="I110" s="24">
        <f>IFERROR(VLOOKUP(E110,Total_Nacional!$A$4:$Y$349,17,0)+VLOOKUP(E110,Total_Nacional!$A$4:$Y$349,19,0),0)</f>
        <v>634274</v>
      </c>
      <c r="J110" s="25">
        <f>IFERROR(VLOOKUP(E110,Total_Nacional!$A$4:$Y$349,21,0),0)</f>
        <v>0</v>
      </c>
      <c r="K110" s="12">
        <f t="shared" si="1"/>
        <v>19987822</v>
      </c>
    </row>
    <row r="111" spans="1:11" x14ac:dyDescent="0.25">
      <c r="A111" s="4">
        <v>108</v>
      </c>
      <c r="B111" s="42" t="s">
        <v>803</v>
      </c>
      <c r="C111" s="5" t="s">
        <v>395</v>
      </c>
      <c r="D111" s="5" t="s">
        <v>52</v>
      </c>
      <c r="E111" s="9">
        <v>6303</v>
      </c>
      <c r="F111" s="24">
        <f>IFERROR(VLOOKUP(E111,Total_Nacional!$A$4:$Y$349,5,0)+VLOOKUP(E111,Total_Nacional!$A$4:$Y$349,7,0),0)</f>
        <v>9898374</v>
      </c>
      <c r="G111" s="24">
        <f>IFERROR(VLOOKUP(E111,Total_Nacional!$A$4:$Y$349,9,0)+VLOOKUP(E111,Total_Nacional!$A$4:$Y$349,11,0),0)</f>
        <v>2948826</v>
      </c>
      <c r="H111" s="24">
        <f>IFERROR(VLOOKUP(E111,Total_Nacional!$A$4:$Y$349,13,0)+VLOOKUP(E111,Total_Nacional!$A$4:$Y$349,15,0),0)</f>
        <v>0</v>
      </c>
      <c r="I111" s="24">
        <f>IFERROR(VLOOKUP(E111,Total_Nacional!$A$4:$Y$349,17,0)+VLOOKUP(E111,Total_Nacional!$A$4:$Y$349,19,0),0)</f>
        <v>0</v>
      </c>
      <c r="J111" s="25">
        <f>IFERROR(VLOOKUP(E111,Total_Nacional!$A$4:$Y$349,21,0),0)</f>
        <v>0</v>
      </c>
      <c r="K111" s="12">
        <f t="shared" si="1"/>
        <v>12847200</v>
      </c>
    </row>
    <row r="112" spans="1:11" x14ac:dyDescent="0.25">
      <c r="A112" s="4">
        <v>109</v>
      </c>
      <c r="B112" s="42" t="s">
        <v>803</v>
      </c>
      <c r="C112" s="5" t="s">
        <v>396</v>
      </c>
      <c r="D112" s="5" t="s">
        <v>53</v>
      </c>
      <c r="E112" s="9">
        <v>6304</v>
      </c>
      <c r="F112" s="24">
        <f>IFERROR(VLOOKUP(E112,Total_Nacional!$A$4:$Y$349,5,0)+VLOOKUP(E112,Total_Nacional!$A$4:$Y$349,7,0),0)</f>
        <v>4973646</v>
      </c>
      <c r="G112" s="24">
        <f>IFERROR(VLOOKUP(E112,Total_Nacional!$A$4:$Y$349,9,0)+VLOOKUP(E112,Total_Nacional!$A$4:$Y$349,11,0),0)</f>
        <v>2789344</v>
      </c>
      <c r="H112" s="24">
        <f>IFERROR(VLOOKUP(E112,Total_Nacional!$A$4:$Y$349,13,0)+VLOOKUP(E112,Total_Nacional!$A$4:$Y$349,15,0),0)</f>
        <v>0</v>
      </c>
      <c r="I112" s="24">
        <f>IFERROR(VLOOKUP(E112,Total_Nacional!$A$4:$Y$349,17,0)+VLOOKUP(E112,Total_Nacional!$A$4:$Y$349,19,0),0)</f>
        <v>411730</v>
      </c>
      <c r="J112" s="25">
        <f>IFERROR(VLOOKUP(E112,Total_Nacional!$A$4:$Y$349,21,0),0)</f>
        <v>0</v>
      </c>
      <c r="K112" s="12">
        <f t="shared" si="1"/>
        <v>8174720</v>
      </c>
    </row>
    <row r="113" spans="1:11" x14ac:dyDescent="0.25">
      <c r="A113" s="4">
        <v>110</v>
      </c>
      <c r="B113" s="42" t="s">
        <v>803</v>
      </c>
      <c r="C113" s="5" t="s">
        <v>397</v>
      </c>
      <c r="D113" s="5" t="s">
        <v>398</v>
      </c>
      <c r="E113" s="9">
        <v>6305</v>
      </c>
      <c r="F113" s="24">
        <f>IFERROR(VLOOKUP(E113,Total_Nacional!$A$4:$Y$349,5,0)+VLOOKUP(E113,Total_Nacional!$A$4:$Y$349,7,0),0)</f>
        <v>14913630</v>
      </c>
      <c r="G113" s="24">
        <f>IFERROR(VLOOKUP(E113,Total_Nacional!$A$4:$Y$349,9,0)+VLOOKUP(E113,Total_Nacional!$A$4:$Y$349,11,0),0)</f>
        <v>2755986</v>
      </c>
      <c r="H113" s="24">
        <f>IFERROR(VLOOKUP(E113,Total_Nacional!$A$4:$Y$349,13,0)+VLOOKUP(E113,Total_Nacional!$A$4:$Y$349,15,0),0)</f>
        <v>0</v>
      </c>
      <c r="I113" s="24">
        <f>IFERROR(VLOOKUP(E113,Total_Nacional!$A$4:$Y$349,17,0)+VLOOKUP(E113,Total_Nacional!$A$4:$Y$349,19,0),0)</f>
        <v>0</v>
      </c>
      <c r="J113" s="25">
        <f>IFERROR(VLOOKUP(E113,Total_Nacional!$A$4:$Y$349,21,0),0)</f>
        <v>0</v>
      </c>
      <c r="K113" s="12">
        <f t="shared" si="1"/>
        <v>17669616</v>
      </c>
    </row>
    <row r="114" spans="1:11" x14ac:dyDescent="0.25">
      <c r="A114" s="4">
        <v>111</v>
      </c>
      <c r="B114" s="42" t="s">
        <v>803</v>
      </c>
      <c r="C114" s="5" t="s">
        <v>399</v>
      </c>
      <c r="D114" s="5" t="s">
        <v>54</v>
      </c>
      <c r="E114" s="9">
        <v>6306</v>
      </c>
      <c r="F114" s="24">
        <f>IFERROR(VLOOKUP(E114,Total_Nacional!$A$4:$Y$349,5,0)+VLOOKUP(E114,Total_Nacional!$A$4:$Y$349,7,0),0)</f>
        <v>9318910</v>
      </c>
      <c r="G114" s="24">
        <f>IFERROR(VLOOKUP(E114,Total_Nacional!$A$4:$Y$349,9,0)+VLOOKUP(E114,Total_Nacional!$A$4:$Y$349,11,0),0)</f>
        <v>4491546</v>
      </c>
      <c r="H114" s="24">
        <f>IFERROR(VLOOKUP(E114,Total_Nacional!$A$4:$Y$349,13,0)+VLOOKUP(E114,Total_Nacional!$A$4:$Y$349,15,0),0)</f>
        <v>0</v>
      </c>
      <c r="I114" s="24">
        <f>IFERROR(VLOOKUP(E114,Total_Nacional!$A$4:$Y$349,17,0)+VLOOKUP(E114,Total_Nacional!$A$4:$Y$349,19,0),0)</f>
        <v>0</v>
      </c>
      <c r="J114" s="25">
        <f>IFERROR(VLOOKUP(E114,Total_Nacional!$A$4:$Y$349,21,0),0)</f>
        <v>0</v>
      </c>
      <c r="K114" s="12">
        <f t="shared" si="1"/>
        <v>13810456</v>
      </c>
    </row>
    <row r="115" spans="1:11" x14ac:dyDescent="0.25">
      <c r="A115" s="4">
        <v>112</v>
      </c>
      <c r="B115" s="42" t="s">
        <v>804</v>
      </c>
      <c r="C115" s="5" t="s">
        <v>400</v>
      </c>
      <c r="D115" s="5" t="s">
        <v>401</v>
      </c>
      <c r="E115" s="9">
        <v>7101</v>
      </c>
      <c r="F115" s="24">
        <f>IFERROR(VLOOKUP(E115,Total_Nacional!$A$4:$Y$349,5,0)+VLOOKUP(E115,Total_Nacional!$A$4:$Y$349,7,0),0)</f>
        <v>116522756</v>
      </c>
      <c r="G115" s="24">
        <f>IFERROR(VLOOKUP(E115,Total_Nacional!$A$4:$Y$349,9,0)+VLOOKUP(E115,Total_Nacional!$A$4:$Y$349,11,0),0)</f>
        <v>53788338</v>
      </c>
      <c r="H115" s="24">
        <f>IFERROR(VLOOKUP(E115,Total_Nacional!$A$4:$Y$349,13,0)+VLOOKUP(E115,Total_Nacional!$A$4:$Y$349,15,0),0)</f>
        <v>1613562</v>
      </c>
      <c r="I115" s="24">
        <f>IFERROR(VLOOKUP(E115,Total_Nacional!$A$4:$Y$349,17,0)+VLOOKUP(E115,Total_Nacional!$A$4:$Y$349,19,0),0)</f>
        <v>0</v>
      </c>
      <c r="J115" s="25">
        <f>IFERROR(VLOOKUP(E115,Total_Nacional!$A$4:$Y$349,21,0),0)</f>
        <v>24624</v>
      </c>
      <c r="K115" s="12">
        <f t="shared" si="1"/>
        <v>171949280</v>
      </c>
    </row>
    <row r="116" spans="1:11" x14ac:dyDescent="0.25">
      <c r="A116" s="4">
        <v>113</v>
      </c>
      <c r="B116" s="42" t="s">
        <v>804</v>
      </c>
      <c r="C116" s="5" t="s">
        <v>402</v>
      </c>
      <c r="D116" s="5" t="s">
        <v>55</v>
      </c>
      <c r="E116" s="9">
        <v>7102</v>
      </c>
      <c r="F116" s="24">
        <f>IFERROR(VLOOKUP(E116,Total_Nacional!$A$4:$Y$349,5,0)+VLOOKUP(E116,Total_Nacional!$A$4:$Y$349,7,0),0)</f>
        <v>34870332</v>
      </c>
      <c r="G116" s="24">
        <f>IFERROR(VLOOKUP(E116,Total_Nacional!$A$4:$Y$349,9,0)+VLOOKUP(E116,Total_Nacional!$A$4:$Y$349,11,0),0)</f>
        <v>5770584</v>
      </c>
      <c r="H116" s="24">
        <f>IFERROR(VLOOKUP(E116,Total_Nacional!$A$4:$Y$349,13,0)+VLOOKUP(E116,Total_Nacional!$A$4:$Y$349,15,0),0)</f>
        <v>0</v>
      </c>
      <c r="I116" s="24">
        <f>IFERROR(VLOOKUP(E116,Total_Nacional!$A$4:$Y$349,17,0)+VLOOKUP(E116,Total_Nacional!$A$4:$Y$349,19,0),0)</f>
        <v>4610834</v>
      </c>
      <c r="J116" s="25">
        <f>IFERROR(VLOOKUP(E116,Total_Nacional!$A$4:$Y$349,21,0),0)</f>
        <v>0</v>
      </c>
      <c r="K116" s="12">
        <f t="shared" si="1"/>
        <v>45251750</v>
      </c>
    </row>
    <row r="117" spans="1:11" x14ac:dyDescent="0.25">
      <c r="A117" s="4">
        <v>114</v>
      </c>
      <c r="B117" s="42" t="s">
        <v>804</v>
      </c>
      <c r="C117" s="5" t="s">
        <v>403</v>
      </c>
      <c r="D117" s="5" t="s">
        <v>56</v>
      </c>
      <c r="E117" s="9">
        <v>7103</v>
      </c>
      <c r="F117" s="24">
        <f>IFERROR(VLOOKUP(E117,Total_Nacional!$A$4:$Y$349,5,0)+VLOOKUP(E117,Total_Nacional!$A$4:$Y$349,7,0),0)</f>
        <v>21659848</v>
      </c>
      <c r="G117" s="24">
        <f>IFERROR(VLOOKUP(E117,Total_Nacional!$A$4:$Y$349,9,0)+VLOOKUP(E117,Total_Nacional!$A$4:$Y$349,11,0),0)</f>
        <v>7387800</v>
      </c>
      <c r="H117" s="24">
        <f>IFERROR(VLOOKUP(E117,Total_Nacional!$A$4:$Y$349,13,0)+VLOOKUP(E117,Total_Nacional!$A$4:$Y$349,15,0),0)</f>
        <v>0</v>
      </c>
      <c r="I117" s="24">
        <f>IFERROR(VLOOKUP(E117,Total_Nacional!$A$4:$Y$349,17,0)+VLOOKUP(E117,Total_Nacional!$A$4:$Y$349,19,0),0)</f>
        <v>2403664</v>
      </c>
      <c r="J117" s="25">
        <f>IFERROR(VLOOKUP(E117,Total_Nacional!$A$4:$Y$349,21,0),0)</f>
        <v>36328</v>
      </c>
      <c r="K117" s="12">
        <f t="shared" si="1"/>
        <v>31487640</v>
      </c>
    </row>
    <row r="118" spans="1:11" x14ac:dyDescent="0.25">
      <c r="A118" s="4">
        <v>115</v>
      </c>
      <c r="B118" s="42" t="s">
        <v>804</v>
      </c>
      <c r="C118" s="5" t="s">
        <v>404</v>
      </c>
      <c r="D118" s="5" t="s">
        <v>57</v>
      </c>
      <c r="E118" s="9">
        <v>7104</v>
      </c>
      <c r="F118" s="24">
        <f>IFERROR(VLOOKUP(E118,Total_Nacional!$A$4:$Y$349,5,0)+VLOOKUP(E118,Total_Nacional!$A$4:$Y$349,7,0),0)</f>
        <v>11867912</v>
      </c>
      <c r="G118" s="24">
        <f>IFERROR(VLOOKUP(E118,Total_Nacional!$A$4:$Y$349,9,0)+VLOOKUP(E118,Total_Nacional!$A$4:$Y$349,11,0),0)</f>
        <v>5904488</v>
      </c>
      <c r="H118" s="24">
        <f>IFERROR(VLOOKUP(E118,Total_Nacional!$A$4:$Y$349,13,0)+VLOOKUP(E118,Total_Nacional!$A$4:$Y$349,15,0),0)</f>
        <v>0</v>
      </c>
      <c r="I118" s="24">
        <f>IFERROR(VLOOKUP(E118,Total_Nacional!$A$4:$Y$349,17,0)+VLOOKUP(E118,Total_Nacional!$A$4:$Y$349,19,0),0)</f>
        <v>1335264</v>
      </c>
      <c r="J118" s="25">
        <f>IFERROR(VLOOKUP(E118,Total_Nacional!$A$4:$Y$349,21,0),0)</f>
        <v>0</v>
      </c>
      <c r="K118" s="12">
        <f t="shared" si="1"/>
        <v>19107664</v>
      </c>
    </row>
    <row r="119" spans="1:11" x14ac:dyDescent="0.25">
      <c r="A119" s="4">
        <v>116</v>
      </c>
      <c r="B119" s="42" t="s">
        <v>804</v>
      </c>
      <c r="C119" s="5" t="s">
        <v>405</v>
      </c>
      <c r="D119" s="5" t="s">
        <v>406</v>
      </c>
      <c r="E119" s="9">
        <v>7105</v>
      </c>
      <c r="F119" s="24">
        <f>IFERROR(VLOOKUP(E119,Total_Nacional!$A$4:$Y$349,5,0)+VLOOKUP(E119,Total_Nacional!$A$4:$Y$349,7,0),0)</f>
        <v>11100206</v>
      </c>
      <c r="G119" s="24">
        <f>IFERROR(VLOOKUP(E119,Total_Nacional!$A$4:$Y$349,9,0)+VLOOKUP(E119,Total_Nacional!$A$4:$Y$349,11,0),0)</f>
        <v>2199390</v>
      </c>
      <c r="H119" s="24">
        <f>IFERROR(VLOOKUP(E119,Total_Nacional!$A$4:$Y$349,13,0)+VLOOKUP(E119,Total_Nacional!$A$4:$Y$349,15,0),0)</f>
        <v>0</v>
      </c>
      <c r="I119" s="24">
        <f>IFERROR(VLOOKUP(E119,Total_Nacional!$A$4:$Y$349,17,0)+VLOOKUP(E119,Total_Nacional!$A$4:$Y$349,19,0),0)</f>
        <v>1802748</v>
      </c>
      <c r="J119" s="25">
        <f>IFERROR(VLOOKUP(E119,Total_Nacional!$A$4:$Y$349,21,0),0)</f>
        <v>0</v>
      </c>
      <c r="K119" s="12">
        <f t="shared" si="1"/>
        <v>15102344</v>
      </c>
    </row>
    <row r="120" spans="1:11" x14ac:dyDescent="0.25">
      <c r="A120" s="4">
        <v>117</v>
      </c>
      <c r="B120" s="42" t="s">
        <v>804</v>
      </c>
      <c r="C120" s="5" t="s">
        <v>407</v>
      </c>
      <c r="D120" s="5" t="s">
        <v>408</v>
      </c>
      <c r="E120" s="9">
        <v>7106</v>
      </c>
      <c r="F120" s="24">
        <f>IFERROR(VLOOKUP(E120,Total_Nacional!$A$4:$Y$349,5,0)+VLOOKUP(E120,Total_Nacional!$A$4:$Y$349,7,0),0)</f>
        <v>7828762</v>
      </c>
      <c r="G120" s="24">
        <f>IFERROR(VLOOKUP(E120,Total_Nacional!$A$4:$Y$349,9,0)+VLOOKUP(E120,Total_Nacional!$A$4:$Y$349,11,0),0)</f>
        <v>3148502</v>
      </c>
      <c r="H120" s="24">
        <f>IFERROR(VLOOKUP(E120,Total_Nacional!$A$4:$Y$349,13,0)+VLOOKUP(E120,Total_Nacional!$A$4:$Y$349,15,0),0)</f>
        <v>0</v>
      </c>
      <c r="I120" s="24">
        <f>IFERROR(VLOOKUP(E120,Total_Nacional!$A$4:$Y$349,17,0)+VLOOKUP(E120,Total_Nacional!$A$4:$Y$349,19,0),0)</f>
        <v>474792</v>
      </c>
      <c r="J120" s="25">
        <f>IFERROR(VLOOKUP(E120,Total_Nacional!$A$4:$Y$349,21,0),0)</f>
        <v>0</v>
      </c>
      <c r="K120" s="12">
        <f t="shared" si="1"/>
        <v>11452056</v>
      </c>
    </row>
    <row r="121" spans="1:11" x14ac:dyDescent="0.25">
      <c r="A121" s="4">
        <v>118</v>
      </c>
      <c r="B121" s="42" t="s">
        <v>804</v>
      </c>
      <c r="C121" s="5" t="s">
        <v>409</v>
      </c>
      <c r="D121" s="5" t="s">
        <v>58</v>
      </c>
      <c r="E121" s="9">
        <v>7107</v>
      </c>
      <c r="F121" s="24">
        <f>IFERROR(VLOOKUP(E121,Total_Nacional!$A$4:$Y$349,5,0)+VLOOKUP(E121,Total_Nacional!$A$4:$Y$349,7,0),0)</f>
        <v>15193694</v>
      </c>
      <c r="G121" s="24">
        <f>IFERROR(VLOOKUP(E121,Total_Nacional!$A$4:$Y$349,9,0)+VLOOKUP(E121,Total_Nacional!$A$4:$Y$349,11,0),0)</f>
        <v>1698548</v>
      </c>
      <c r="H121" s="24">
        <f>IFERROR(VLOOKUP(E121,Total_Nacional!$A$4:$Y$349,13,0)+VLOOKUP(E121,Total_Nacional!$A$4:$Y$349,15,0),0)</f>
        <v>0</v>
      </c>
      <c r="I121" s="24">
        <f>IFERROR(VLOOKUP(E121,Total_Nacional!$A$4:$Y$349,17,0)+VLOOKUP(E121,Total_Nacional!$A$4:$Y$349,19,0),0)</f>
        <v>2244182</v>
      </c>
      <c r="J121" s="25">
        <f>IFERROR(VLOOKUP(E121,Total_Nacional!$A$4:$Y$349,21,0),0)</f>
        <v>0</v>
      </c>
      <c r="K121" s="12">
        <f t="shared" si="1"/>
        <v>19136424</v>
      </c>
    </row>
    <row r="122" spans="1:11" x14ac:dyDescent="0.25">
      <c r="A122" s="4">
        <v>119</v>
      </c>
      <c r="B122" s="42" t="s">
        <v>804</v>
      </c>
      <c r="C122" s="5" t="s">
        <v>410</v>
      </c>
      <c r="D122" s="5" t="s">
        <v>59</v>
      </c>
      <c r="E122" s="9">
        <v>7108</v>
      </c>
      <c r="F122" s="24">
        <f>IFERROR(VLOOKUP(E122,Total_Nacional!$A$4:$Y$349,5,0)+VLOOKUP(E122,Total_Nacional!$A$4:$Y$349,7,0),0)</f>
        <v>43962572</v>
      </c>
      <c r="G122" s="24">
        <f>IFERROR(VLOOKUP(E122,Total_Nacional!$A$4:$Y$349,9,0)+VLOOKUP(E122,Total_Nacional!$A$4:$Y$349,11,0),0)</f>
        <v>13470984</v>
      </c>
      <c r="H122" s="24">
        <f>IFERROR(VLOOKUP(E122,Total_Nacional!$A$4:$Y$349,13,0)+VLOOKUP(E122,Total_Nacional!$A$4:$Y$349,15,0),0)</f>
        <v>0</v>
      </c>
      <c r="I122" s="24">
        <f>IFERROR(VLOOKUP(E122,Total_Nacional!$A$4:$Y$349,17,0)+VLOOKUP(E122,Total_Nacional!$A$4:$Y$349,19,0),0)</f>
        <v>7255312</v>
      </c>
      <c r="J122" s="25">
        <f>IFERROR(VLOOKUP(E122,Total_Nacional!$A$4:$Y$349,21,0),0)</f>
        <v>0</v>
      </c>
      <c r="K122" s="12">
        <f t="shared" si="1"/>
        <v>64688868</v>
      </c>
    </row>
    <row r="123" spans="1:11" x14ac:dyDescent="0.25">
      <c r="A123" s="4">
        <v>120</v>
      </c>
      <c r="B123" s="42" t="s">
        <v>804</v>
      </c>
      <c r="C123" s="5" t="s">
        <v>411</v>
      </c>
      <c r="D123" s="5" t="s">
        <v>60</v>
      </c>
      <c r="E123" s="9">
        <v>7109</v>
      </c>
      <c r="F123" s="24">
        <f>IFERROR(VLOOKUP(E123,Total_Nacional!$A$4:$Y$349,5,0)+VLOOKUP(E123,Total_Nacional!$A$4:$Y$349,7,0),0)</f>
        <v>23050394</v>
      </c>
      <c r="G123" s="24">
        <f>IFERROR(VLOOKUP(E123,Total_Nacional!$A$4:$Y$349,9,0)+VLOOKUP(E123,Total_Nacional!$A$4:$Y$349,11,0),0)</f>
        <v>9483462</v>
      </c>
      <c r="H123" s="24">
        <f>IFERROR(VLOOKUP(E123,Total_Nacional!$A$4:$Y$349,13,0)+VLOOKUP(E123,Total_Nacional!$A$4:$Y$349,15,0),0)</f>
        <v>0</v>
      </c>
      <c r="I123" s="24">
        <f>IFERROR(VLOOKUP(E123,Total_Nacional!$A$4:$Y$349,17,0)+VLOOKUP(E123,Total_Nacional!$A$4:$Y$349,19,0),0)</f>
        <v>4495672</v>
      </c>
      <c r="J123" s="25">
        <f>IFERROR(VLOOKUP(E123,Total_Nacional!$A$4:$Y$349,21,0),0)</f>
        <v>0</v>
      </c>
      <c r="K123" s="12">
        <f t="shared" si="1"/>
        <v>37029528</v>
      </c>
    </row>
    <row r="124" spans="1:11" x14ac:dyDescent="0.25">
      <c r="A124" s="4">
        <v>121</v>
      </c>
      <c r="B124" s="42" t="s">
        <v>804</v>
      </c>
      <c r="C124" s="5" t="s">
        <v>412</v>
      </c>
      <c r="D124" s="5" t="s">
        <v>61</v>
      </c>
      <c r="E124" s="9">
        <v>7201</v>
      </c>
      <c r="F124" s="24">
        <f>IFERROR(VLOOKUP(E124,Total_Nacional!$A$4:$Y$349,5,0)+VLOOKUP(E124,Total_Nacional!$A$4:$Y$349,7,0),0)</f>
        <v>187960080</v>
      </c>
      <c r="G124" s="24">
        <f>IFERROR(VLOOKUP(E124,Total_Nacional!$A$4:$Y$349,9,0)+VLOOKUP(E124,Total_Nacional!$A$4:$Y$349,11,0),0)</f>
        <v>66507526</v>
      </c>
      <c r="H124" s="24">
        <f>IFERROR(VLOOKUP(E124,Total_Nacional!$A$4:$Y$349,13,0)+VLOOKUP(E124,Total_Nacional!$A$4:$Y$349,15,0),0)</f>
        <v>3127050</v>
      </c>
      <c r="I124" s="24">
        <f>IFERROR(VLOOKUP(E124,Total_Nacional!$A$4:$Y$349,17,0)+VLOOKUP(E124,Total_Nacional!$A$4:$Y$349,19,0),0)</f>
        <v>9459300</v>
      </c>
      <c r="J124" s="25">
        <f>IFERROR(VLOOKUP(E124,Total_Nacional!$A$4:$Y$349,21,0),0)</f>
        <v>0</v>
      </c>
      <c r="K124" s="12">
        <f t="shared" si="1"/>
        <v>267053956</v>
      </c>
    </row>
    <row r="125" spans="1:11" x14ac:dyDescent="0.25">
      <c r="A125" s="4">
        <v>122</v>
      </c>
      <c r="B125" s="42" t="s">
        <v>804</v>
      </c>
      <c r="C125" s="5" t="s">
        <v>413</v>
      </c>
      <c r="D125" s="5" t="s">
        <v>62</v>
      </c>
      <c r="E125" s="9">
        <v>7202</v>
      </c>
      <c r="F125" s="24">
        <f>IFERROR(VLOOKUP(E125,Total_Nacional!$A$4:$Y$349,5,0)+VLOOKUP(E125,Total_Nacional!$A$4:$Y$349,7,0),0)</f>
        <v>65069128</v>
      </c>
      <c r="G125" s="24">
        <f>IFERROR(VLOOKUP(E125,Total_Nacional!$A$4:$Y$349,9,0)+VLOOKUP(E125,Total_Nacional!$A$4:$Y$349,11,0),0)</f>
        <v>18397950</v>
      </c>
      <c r="H125" s="24">
        <f>IFERROR(VLOOKUP(E125,Total_Nacional!$A$4:$Y$349,13,0)+VLOOKUP(E125,Total_Nacional!$A$4:$Y$349,15,0),0)</f>
        <v>0</v>
      </c>
      <c r="I125" s="24">
        <f>IFERROR(VLOOKUP(E125,Total_Nacional!$A$4:$Y$349,17,0)+VLOOKUP(E125,Total_Nacional!$A$4:$Y$349,19,0),0)</f>
        <v>2845098</v>
      </c>
      <c r="J125" s="25">
        <f>IFERROR(VLOOKUP(E125,Total_Nacional!$A$4:$Y$349,21,0),0)</f>
        <v>0</v>
      </c>
      <c r="K125" s="12">
        <f t="shared" si="1"/>
        <v>86312176</v>
      </c>
    </row>
    <row r="126" spans="1:11" x14ac:dyDescent="0.25">
      <c r="A126" s="4">
        <v>123</v>
      </c>
      <c r="B126" s="42" t="s">
        <v>804</v>
      </c>
      <c r="C126" s="5" t="s">
        <v>414</v>
      </c>
      <c r="D126" s="5" t="s">
        <v>63</v>
      </c>
      <c r="E126" s="9">
        <v>7203</v>
      </c>
      <c r="F126" s="24">
        <f>IFERROR(VLOOKUP(E126,Total_Nacional!$A$4:$Y$349,5,0)+VLOOKUP(E126,Total_Nacional!$A$4:$Y$349,7,0),0)</f>
        <v>13195396</v>
      </c>
      <c r="G126" s="24">
        <f>IFERROR(VLOOKUP(E126,Total_Nacional!$A$4:$Y$349,9,0)+VLOOKUP(E126,Total_Nacional!$A$4:$Y$349,11,0),0)</f>
        <v>5381722</v>
      </c>
      <c r="H126" s="24">
        <f>IFERROR(VLOOKUP(E126,Total_Nacional!$A$4:$Y$349,13,0)+VLOOKUP(E126,Total_Nacional!$A$4:$Y$349,15,0),0)</f>
        <v>0</v>
      </c>
      <c r="I126" s="24">
        <f>IFERROR(VLOOKUP(E126,Total_Nacional!$A$4:$Y$349,17,0)+VLOOKUP(E126,Total_Nacional!$A$4:$Y$349,19,0),0)</f>
        <v>856818</v>
      </c>
      <c r="J126" s="25">
        <f>IFERROR(VLOOKUP(E126,Total_Nacional!$A$4:$Y$349,21,0),0)</f>
        <v>0</v>
      </c>
      <c r="K126" s="12">
        <f t="shared" si="1"/>
        <v>19433936</v>
      </c>
    </row>
    <row r="127" spans="1:11" x14ac:dyDescent="0.25">
      <c r="A127" s="4">
        <v>124</v>
      </c>
      <c r="B127" s="42" t="s">
        <v>804</v>
      </c>
      <c r="C127" s="5" t="s">
        <v>415</v>
      </c>
      <c r="D127" s="5" t="s">
        <v>416</v>
      </c>
      <c r="E127" s="9">
        <v>7204</v>
      </c>
      <c r="F127" s="24">
        <f>IFERROR(VLOOKUP(E127,Total_Nacional!$A$4:$Y$349,5,0)+VLOOKUP(E127,Total_Nacional!$A$4:$Y$349,7,0),0)</f>
        <v>23208932</v>
      </c>
      <c r="G127" s="24">
        <f>IFERROR(VLOOKUP(E127,Total_Nacional!$A$4:$Y$349,9,0)+VLOOKUP(E127,Total_Nacional!$A$4:$Y$349,11,0),0)</f>
        <v>5574562</v>
      </c>
      <c r="H127" s="24">
        <f>IFERROR(VLOOKUP(E127,Total_Nacional!$A$4:$Y$349,13,0)+VLOOKUP(E127,Total_Nacional!$A$4:$Y$349,15,0),0)</f>
        <v>0</v>
      </c>
      <c r="I127" s="24">
        <f>IFERROR(VLOOKUP(E127,Total_Nacional!$A$4:$Y$349,17,0)+VLOOKUP(E127,Total_Nacional!$A$4:$Y$349,19,0),0)</f>
        <v>2585542</v>
      </c>
      <c r="J127" s="25">
        <f>IFERROR(VLOOKUP(E127,Total_Nacional!$A$4:$Y$349,21,0),0)</f>
        <v>0</v>
      </c>
      <c r="K127" s="12">
        <f t="shared" si="1"/>
        <v>31369036</v>
      </c>
    </row>
    <row r="128" spans="1:11" x14ac:dyDescent="0.25">
      <c r="A128" s="4">
        <v>125</v>
      </c>
      <c r="B128" s="42" t="s">
        <v>804</v>
      </c>
      <c r="C128" s="5" t="s">
        <v>417</v>
      </c>
      <c r="D128" s="5" t="s">
        <v>64</v>
      </c>
      <c r="E128" s="9">
        <v>7205</v>
      </c>
      <c r="F128" s="24">
        <f>IFERROR(VLOOKUP(E128,Total_Nacional!$A$4:$Y$349,5,0)+VLOOKUP(E128,Total_Nacional!$A$4:$Y$349,7,0),0)</f>
        <v>9171334</v>
      </c>
      <c r="G128" s="24">
        <f>IFERROR(VLOOKUP(E128,Total_Nacional!$A$4:$Y$349,9,0)+VLOOKUP(E128,Total_Nacional!$A$4:$Y$349,11,0),0)</f>
        <v>5092462</v>
      </c>
      <c r="H128" s="24">
        <f>IFERROR(VLOOKUP(E128,Total_Nacional!$A$4:$Y$349,13,0)+VLOOKUP(E128,Total_Nacional!$A$4:$Y$349,15,0),0)</f>
        <v>0</v>
      </c>
      <c r="I128" s="24">
        <f>IFERROR(VLOOKUP(E128,Total_Nacional!$A$4:$Y$349,17,0)+VLOOKUP(E128,Total_Nacional!$A$4:$Y$349,19,0),0)</f>
        <v>0</v>
      </c>
      <c r="J128" s="25">
        <f>IFERROR(VLOOKUP(E128,Total_Nacional!$A$4:$Y$349,21,0),0)</f>
        <v>0</v>
      </c>
      <c r="K128" s="12">
        <f t="shared" si="1"/>
        <v>14263796</v>
      </c>
    </row>
    <row r="129" spans="1:11" x14ac:dyDescent="0.25">
      <c r="A129" s="4">
        <v>126</v>
      </c>
      <c r="B129" s="42" t="s">
        <v>804</v>
      </c>
      <c r="C129" s="5" t="s">
        <v>418</v>
      </c>
      <c r="D129" s="5" t="s">
        <v>65</v>
      </c>
      <c r="E129" s="9">
        <v>7206</v>
      </c>
      <c r="F129" s="24">
        <f>IFERROR(VLOOKUP(E129,Total_Nacional!$A$4:$Y$349,5,0)+VLOOKUP(E129,Total_Nacional!$A$4:$Y$349,7,0),0)</f>
        <v>21674464</v>
      </c>
      <c r="G129" s="24">
        <f>IFERROR(VLOOKUP(E129,Total_Nacional!$A$4:$Y$349,9,0)+VLOOKUP(E129,Total_Nacional!$A$4:$Y$349,11,0),0)</f>
        <v>15495332</v>
      </c>
      <c r="H129" s="24">
        <f>IFERROR(VLOOKUP(E129,Total_Nacional!$A$4:$Y$349,13,0)+VLOOKUP(E129,Total_Nacional!$A$4:$Y$349,15,0),0)</f>
        <v>0</v>
      </c>
      <c r="I129" s="24">
        <f>IFERROR(VLOOKUP(E129,Total_Nacional!$A$4:$Y$349,17,0)+VLOOKUP(E129,Total_Nacional!$A$4:$Y$349,19,0),0)</f>
        <v>7262620</v>
      </c>
      <c r="J129" s="25">
        <f>IFERROR(VLOOKUP(E129,Total_Nacional!$A$4:$Y$349,21,0),0)</f>
        <v>0</v>
      </c>
      <c r="K129" s="12">
        <f t="shared" si="1"/>
        <v>44432416</v>
      </c>
    </row>
    <row r="130" spans="1:11" x14ac:dyDescent="0.25">
      <c r="A130" s="4">
        <v>127</v>
      </c>
      <c r="B130" s="42" t="s">
        <v>804</v>
      </c>
      <c r="C130" s="5" t="s">
        <v>419</v>
      </c>
      <c r="D130" s="5" t="s">
        <v>66</v>
      </c>
      <c r="E130" s="9">
        <v>7207</v>
      </c>
      <c r="F130" s="24">
        <f>IFERROR(VLOOKUP(E130,Total_Nacional!$A$4:$Y$349,5,0)+VLOOKUP(E130,Total_Nacional!$A$4:$Y$349,7,0),0)</f>
        <v>13424776</v>
      </c>
      <c r="G130" s="24">
        <f>IFERROR(VLOOKUP(E130,Total_Nacional!$A$4:$Y$349,9,0)+VLOOKUP(E130,Total_Nacional!$A$4:$Y$349,11,0),0)</f>
        <v>2651786</v>
      </c>
      <c r="H130" s="24">
        <f>IFERROR(VLOOKUP(E130,Total_Nacional!$A$4:$Y$349,13,0)+VLOOKUP(E130,Total_Nacional!$A$4:$Y$349,15,0),0)</f>
        <v>0</v>
      </c>
      <c r="I130" s="24">
        <f>IFERROR(VLOOKUP(E130,Total_Nacional!$A$4:$Y$349,17,0)+VLOOKUP(E130,Total_Nacional!$A$4:$Y$349,19,0),0)</f>
        <v>0</v>
      </c>
      <c r="J130" s="25">
        <f>IFERROR(VLOOKUP(E130,Total_Nacional!$A$4:$Y$349,21,0),0)</f>
        <v>0</v>
      </c>
      <c r="K130" s="12">
        <f t="shared" si="1"/>
        <v>16076562</v>
      </c>
    </row>
    <row r="131" spans="1:11" x14ac:dyDescent="0.25">
      <c r="A131" s="4">
        <v>128</v>
      </c>
      <c r="B131" s="42" t="s">
        <v>804</v>
      </c>
      <c r="C131" s="5" t="s">
        <v>420</v>
      </c>
      <c r="D131" s="5" t="s">
        <v>421</v>
      </c>
      <c r="E131" s="9">
        <v>7208</v>
      </c>
      <c r="F131" s="24">
        <f>IFERROR(VLOOKUP(E131,Total_Nacional!$A$4:$Y$349,5,0)+VLOOKUP(E131,Total_Nacional!$A$4:$Y$349,7,0),0)</f>
        <v>53775138</v>
      </c>
      <c r="G131" s="24">
        <f>IFERROR(VLOOKUP(E131,Total_Nacional!$A$4:$Y$349,9,0)+VLOOKUP(E131,Total_Nacional!$A$4:$Y$349,11,0),0)</f>
        <v>14085572</v>
      </c>
      <c r="H131" s="24">
        <f>IFERROR(VLOOKUP(E131,Total_Nacional!$A$4:$Y$349,13,0)+VLOOKUP(E131,Total_Nacional!$A$4:$Y$349,15,0),0)</f>
        <v>0</v>
      </c>
      <c r="I131" s="24">
        <f>IFERROR(VLOOKUP(E131,Total_Nacional!$A$4:$Y$349,17,0)+VLOOKUP(E131,Total_Nacional!$A$4:$Y$349,19,0),0)</f>
        <v>2808086</v>
      </c>
      <c r="J131" s="25">
        <f>IFERROR(VLOOKUP(E131,Total_Nacional!$A$4:$Y$349,21,0),0)</f>
        <v>0</v>
      </c>
      <c r="K131" s="12">
        <f t="shared" si="1"/>
        <v>70668796</v>
      </c>
    </row>
    <row r="132" spans="1:11" x14ac:dyDescent="0.25">
      <c r="A132" s="4">
        <v>129</v>
      </c>
      <c r="B132" s="42" t="s">
        <v>804</v>
      </c>
      <c r="C132" s="5" t="s">
        <v>422</v>
      </c>
      <c r="D132" s="5" t="s">
        <v>67</v>
      </c>
      <c r="E132" s="9">
        <v>7209</v>
      </c>
      <c r="F132" s="24">
        <f>IFERROR(VLOOKUP(E132,Total_Nacional!$A$4:$Y$349,5,0)+VLOOKUP(E132,Total_Nacional!$A$4:$Y$349,7,0),0)</f>
        <v>12005470</v>
      </c>
      <c r="G132" s="24">
        <f>IFERROR(VLOOKUP(E132,Total_Nacional!$A$4:$Y$349,9,0)+VLOOKUP(E132,Total_Nacional!$A$4:$Y$349,11,0),0)</f>
        <v>2807614</v>
      </c>
      <c r="H132" s="24">
        <f>IFERROR(VLOOKUP(E132,Total_Nacional!$A$4:$Y$349,13,0)+VLOOKUP(E132,Total_Nacional!$A$4:$Y$349,15,0),0)</f>
        <v>0</v>
      </c>
      <c r="I132" s="24">
        <f>IFERROR(VLOOKUP(E132,Total_Nacional!$A$4:$Y$349,17,0)+VLOOKUP(E132,Total_Nacional!$A$4:$Y$349,19,0),0)</f>
        <v>474792</v>
      </c>
      <c r="J132" s="25">
        <f>IFERROR(VLOOKUP(E132,Total_Nacional!$A$4:$Y$349,21,0),0)</f>
        <v>0</v>
      </c>
      <c r="K132" s="12">
        <f t="shared" si="1"/>
        <v>15287876</v>
      </c>
    </row>
    <row r="133" spans="1:11" x14ac:dyDescent="0.25">
      <c r="A133" s="4">
        <v>130</v>
      </c>
      <c r="B133" s="42" t="s">
        <v>804</v>
      </c>
      <c r="C133" s="5" t="s">
        <v>423</v>
      </c>
      <c r="D133" s="5" t="s">
        <v>68</v>
      </c>
      <c r="E133" s="9">
        <v>7210</v>
      </c>
      <c r="F133" s="24">
        <f>IFERROR(VLOOKUP(E133,Total_Nacional!$A$4:$Y$349,5,0)+VLOOKUP(E133,Total_Nacional!$A$4:$Y$349,7,0),0)</f>
        <v>17584158</v>
      </c>
      <c r="G133" s="24">
        <f>IFERROR(VLOOKUP(E133,Total_Nacional!$A$4:$Y$349,9,0)+VLOOKUP(E133,Total_Nacional!$A$4:$Y$349,11,0),0)</f>
        <v>4695348</v>
      </c>
      <c r="H133" s="24">
        <f>IFERROR(VLOOKUP(E133,Total_Nacional!$A$4:$Y$349,13,0)+VLOOKUP(E133,Total_Nacional!$A$4:$Y$349,15,0),0)</f>
        <v>0</v>
      </c>
      <c r="I133" s="24">
        <f>IFERROR(VLOOKUP(E133,Total_Nacional!$A$4:$Y$349,17,0)+VLOOKUP(E133,Total_Nacional!$A$4:$Y$349,19,0),0)</f>
        <v>0</v>
      </c>
      <c r="J133" s="25">
        <f>IFERROR(VLOOKUP(E133,Total_Nacional!$A$4:$Y$349,21,0),0)</f>
        <v>0</v>
      </c>
      <c r="K133" s="12">
        <f t="shared" ref="K133:K196" si="2">SUM(F133:J133)</f>
        <v>22279506</v>
      </c>
    </row>
    <row r="134" spans="1:11" x14ac:dyDescent="0.25">
      <c r="A134" s="4">
        <v>131</v>
      </c>
      <c r="B134" s="42" t="s">
        <v>804</v>
      </c>
      <c r="C134" s="5" t="s">
        <v>424</v>
      </c>
      <c r="D134" s="5" t="s">
        <v>69</v>
      </c>
      <c r="E134" s="9">
        <v>7301</v>
      </c>
      <c r="F134" s="24">
        <f>IFERROR(VLOOKUP(E134,Total_Nacional!$A$4:$Y$349,5,0)+VLOOKUP(E134,Total_Nacional!$A$4:$Y$349,7,0),0)</f>
        <v>115232756</v>
      </c>
      <c r="G134" s="24">
        <f>IFERROR(VLOOKUP(E134,Total_Nacional!$A$4:$Y$349,9,0)+VLOOKUP(E134,Total_Nacional!$A$4:$Y$349,11,0),0)</f>
        <v>31420664</v>
      </c>
      <c r="H134" s="24">
        <f>IFERROR(VLOOKUP(E134,Total_Nacional!$A$4:$Y$349,13,0)+VLOOKUP(E134,Total_Nacional!$A$4:$Y$349,15,0),0)</f>
        <v>0</v>
      </c>
      <c r="I134" s="24">
        <f>IFERROR(VLOOKUP(E134,Total_Nacional!$A$4:$Y$349,17,0)+VLOOKUP(E134,Total_Nacional!$A$4:$Y$349,19,0),0)</f>
        <v>15779172</v>
      </c>
      <c r="J134" s="25">
        <f>IFERROR(VLOOKUP(E134,Total_Nacional!$A$4:$Y$349,21,0),0)</f>
        <v>0</v>
      </c>
      <c r="K134" s="12">
        <f t="shared" si="2"/>
        <v>162432592</v>
      </c>
    </row>
    <row r="135" spans="1:11" x14ac:dyDescent="0.25">
      <c r="A135" s="4">
        <v>132</v>
      </c>
      <c r="B135" s="42" t="s">
        <v>804</v>
      </c>
      <c r="C135" s="5" t="s">
        <v>425</v>
      </c>
      <c r="D135" s="5" t="s">
        <v>70</v>
      </c>
      <c r="E135" s="9">
        <v>7302</v>
      </c>
      <c r="F135" s="24">
        <f>IFERROR(VLOOKUP(E135,Total_Nacional!$A$4:$Y$349,5,0)+VLOOKUP(E135,Total_Nacional!$A$4:$Y$349,7,0),0)</f>
        <v>20980310</v>
      </c>
      <c r="G135" s="24">
        <f>IFERROR(VLOOKUP(E135,Total_Nacional!$A$4:$Y$349,9,0)+VLOOKUP(E135,Total_Nacional!$A$4:$Y$349,11,0),0)</f>
        <v>14996378</v>
      </c>
      <c r="H135" s="24">
        <f>IFERROR(VLOOKUP(E135,Total_Nacional!$A$4:$Y$349,13,0)+VLOOKUP(E135,Total_Nacional!$A$4:$Y$349,15,0),0)</f>
        <v>0</v>
      </c>
      <c r="I135" s="24">
        <f>IFERROR(VLOOKUP(E135,Total_Nacional!$A$4:$Y$349,17,0)+VLOOKUP(E135,Total_Nacional!$A$4:$Y$349,19,0),0)</f>
        <v>0</v>
      </c>
      <c r="J135" s="25">
        <f>IFERROR(VLOOKUP(E135,Total_Nacional!$A$4:$Y$349,21,0),0)</f>
        <v>0</v>
      </c>
      <c r="K135" s="12">
        <f t="shared" si="2"/>
        <v>35976688</v>
      </c>
    </row>
    <row r="136" spans="1:11" x14ac:dyDescent="0.25">
      <c r="A136" s="4">
        <v>133</v>
      </c>
      <c r="B136" s="42" t="s">
        <v>804</v>
      </c>
      <c r="C136" s="5" t="s">
        <v>426</v>
      </c>
      <c r="D136" s="5" t="s">
        <v>427</v>
      </c>
      <c r="E136" s="9">
        <v>7303</v>
      </c>
      <c r="F136" s="24">
        <f>IFERROR(VLOOKUP(E136,Total_Nacional!$A$4:$Y$349,5,0)+VLOOKUP(E136,Total_Nacional!$A$4:$Y$349,7,0),0)</f>
        <v>35927770</v>
      </c>
      <c r="G136" s="24">
        <f>IFERROR(VLOOKUP(E136,Total_Nacional!$A$4:$Y$349,9,0)+VLOOKUP(E136,Total_Nacional!$A$4:$Y$349,11,0),0)</f>
        <v>16104500</v>
      </c>
      <c r="H136" s="24">
        <f>IFERROR(VLOOKUP(E136,Total_Nacional!$A$4:$Y$349,13,0)+VLOOKUP(E136,Total_Nacional!$A$4:$Y$349,15,0),0)</f>
        <v>0</v>
      </c>
      <c r="I136" s="24">
        <f>IFERROR(VLOOKUP(E136,Total_Nacional!$A$4:$Y$349,17,0)+VLOOKUP(E136,Total_Nacional!$A$4:$Y$349,19,0),0)</f>
        <v>4465968</v>
      </c>
      <c r="J136" s="25">
        <f>IFERROR(VLOOKUP(E136,Total_Nacional!$A$4:$Y$349,21,0),0)</f>
        <v>36328</v>
      </c>
      <c r="K136" s="12">
        <f t="shared" si="2"/>
        <v>56534566</v>
      </c>
    </row>
    <row r="137" spans="1:11" x14ac:dyDescent="0.25">
      <c r="A137" s="4">
        <v>134</v>
      </c>
      <c r="B137" s="42" t="s">
        <v>804</v>
      </c>
      <c r="C137" s="5" t="s">
        <v>428</v>
      </c>
      <c r="D137" s="5" t="s">
        <v>429</v>
      </c>
      <c r="E137" s="9">
        <v>7304</v>
      </c>
      <c r="F137" s="24">
        <f>IFERROR(VLOOKUP(E137,Total_Nacional!$A$4:$Y$349,5,0)+VLOOKUP(E137,Total_Nacional!$A$4:$Y$349,7,0),0)</f>
        <v>45654756</v>
      </c>
      <c r="G137" s="24">
        <f>IFERROR(VLOOKUP(E137,Total_Nacional!$A$4:$Y$349,9,0)+VLOOKUP(E137,Total_Nacional!$A$4:$Y$349,11,0),0)</f>
        <v>19227424</v>
      </c>
      <c r="H137" s="24">
        <f>IFERROR(VLOOKUP(E137,Total_Nacional!$A$4:$Y$349,13,0)+VLOOKUP(E137,Total_Nacional!$A$4:$Y$349,15,0),0)</f>
        <v>0</v>
      </c>
      <c r="I137" s="24">
        <f>IFERROR(VLOOKUP(E137,Total_Nacional!$A$4:$Y$349,17,0)+VLOOKUP(E137,Total_Nacional!$A$4:$Y$349,19,0),0)</f>
        <v>6435506</v>
      </c>
      <c r="J137" s="25">
        <f>IFERROR(VLOOKUP(E137,Total_Nacional!$A$4:$Y$349,21,0),0)</f>
        <v>0</v>
      </c>
      <c r="K137" s="12">
        <f t="shared" si="2"/>
        <v>71317686</v>
      </c>
    </row>
    <row r="138" spans="1:11" x14ac:dyDescent="0.25">
      <c r="A138" s="4">
        <v>135</v>
      </c>
      <c r="B138" s="42" t="s">
        <v>804</v>
      </c>
      <c r="C138" s="5" t="s">
        <v>430</v>
      </c>
      <c r="D138" s="5" t="s">
        <v>71</v>
      </c>
      <c r="E138" s="9">
        <v>7305</v>
      </c>
      <c r="F138" s="24">
        <f>IFERROR(VLOOKUP(E138,Total_Nacional!$A$4:$Y$349,5,0)+VLOOKUP(E138,Total_Nacional!$A$4:$Y$349,7,0),0)</f>
        <v>40558640</v>
      </c>
      <c r="G138" s="24">
        <f>IFERROR(VLOOKUP(E138,Total_Nacional!$A$4:$Y$349,9,0)+VLOOKUP(E138,Total_Nacional!$A$4:$Y$349,11,0),0)</f>
        <v>16955776</v>
      </c>
      <c r="H138" s="24">
        <f>IFERROR(VLOOKUP(E138,Total_Nacional!$A$4:$Y$349,13,0)+VLOOKUP(E138,Total_Nacional!$A$4:$Y$349,15,0),0)</f>
        <v>0</v>
      </c>
      <c r="I138" s="24">
        <f>IFERROR(VLOOKUP(E138,Total_Nacional!$A$4:$Y$349,17,0)+VLOOKUP(E138,Total_Nacional!$A$4:$Y$349,19,0),0)</f>
        <v>4425302</v>
      </c>
      <c r="J138" s="25">
        <f>IFERROR(VLOOKUP(E138,Total_Nacional!$A$4:$Y$349,21,0),0)</f>
        <v>0</v>
      </c>
      <c r="K138" s="12">
        <f t="shared" si="2"/>
        <v>61939718</v>
      </c>
    </row>
    <row r="139" spans="1:11" x14ac:dyDescent="0.25">
      <c r="A139" s="4">
        <v>136</v>
      </c>
      <c r="B139" s="42" t="s">
        <v>804</v>
      </c>
      <c r="C139" s="5" t="s">
        <v>431</v>
      </c>
      <c r="D139" s="5" t="s">
        <v>72</v>
      </c>
      <c r="E139" s="9">
        <v>7306</v>
      </c>
      <c r="F139" s="24">
        <f>IFERROR(VLOOKUP(E139,Total_Nacional!$A$4:$Y$349,5,0)+VLOOKUP(E139,Total_Nacional!$A$4:$Y$349,7,0),0)</f>
        <v>35203912</v>
      </c>
      <c r="G139" s="24">
        <f>IFERROR(VLOOKUP(E139,Total_Nacional!$A$4:$Y$349,9,0)+VLOOKUP(E139,Total_Nacional!$A$4:$Y$349,11,0),0)</f>
        <v>14082862</v>
      </c>
      <c r="H139" s="24">
        <f>IFERROR(VLOOKUP(E139,Total_Nacional!$A$4:$Y$349,13,0)+VLOOKUP(E139,Total_Nacional!$A$4:$Y$349,15,0),0)</f>
        <v>0</v>
      </c>
      <c r="I139" s="24">
        <f>IFERROR(VLOOKUP(E139,Total_Nacional!$A$4:$Y$349,17,0)+VLOOKUP(E139,Total_Nacional!$A$4:$Y$349,19,0),0)</f>
        <v>1717290</v>
      </c>
      <c r="J139" s="25">
        <f>IFERROR(VLOOKUP(E139,Total_Nacional!$A$4:$Y$349,21,0),0)</f>
        <v>41040</v>
      </c>
      <c r="K139" s="12">
        <f t="shared" si="2"/>
        <v>51045104</v>
      </c>
    </row>
    <row r="140" spans="1:11" x14ac:dyDescent="0.25">
      <c r="A140" s="4">
        <v>137</v>
      </c>
      <c r="B140" s="42" t="s">
        <v>804</v>
      </c>
      <c r="C140" s="5" t="s">
        <v>432</v>
      </c>
      <c r="D140" s="5" t="s">
        <v>73</v>
      </c>
      <c r="E140" s="9">
        <v>7309</v>
      </c>
      <c r="F140" s="24">
        <f>IFERROR(VLOOKUP(E140,Total_Nacional!$A$4:$Y$349,5,0)+VLOOKUP(E140,Total_Nacional!$A$4:$Y$349,7,0),0)</f>
        <v>29329600</v>
      </c>
      <c r="G140" s="24">
        <f>IFERROR(VLOOKUP(E140,Total_Nacional!$A$4:$Y$349,9,0)+VLOOKUP(E140,Total_Nacional!$A$4:$Y$349,11,0),0)</f>
        <v>11694758</v>
      </c>
      <c r="H140" s="24">
        <f>IFERROR(VLOOKUP(E140,Total_Nacional!$A$4:$Y$349,13,0)+VLOOKUP(E140,Total_Nacional!$A$4:$Y$349,15,0),0)</f>
        <v>0</v>
      </c>
      <c r="I140" s="24">
        <f>IFERROR(VLOOKUP(E140,Total_Nacional!$A$4:$Y$349,17,0)+VLOOKUP(E140,Total_Nacional!$A$4:$Y$349,19,0),0)</f>
        <v>0</v>
      </c>
      <c r="J140" s="25">
        <f>IFERROR(VLOOKUP(E140,Total_Nacional!$A$4:$Y$349,21,0),0)</f>
        <v>0</v>
      </c>
      <c r="K140" s="12">
        <f t="shared" si="2"/>
        <v>41024358</v>
      </c>
    </row>
    <row r="141" spans="1:11" x14ac:dyDescent="0.25">
      <c r="A141" s="4">
        <v>138</v>
      </c>
      <c r="B141" s="42" t="s">
        <v>804</v>
      </c>
      <c r="C141" s="5" t="s">
        <v>433</v>
      </c>
      <c r="D141" s="5" t="s">
        <v>74</v>
      </c>
      <c r="E141" s="9">
        <v>7310</v>
      </c>
      <c r="F141" s="24">
        <f>IFERROR(VLOOKUP(E141,Total_Nacional!$A$4:$Y$349,5,0)+VLOOKUP(E141,Total_Nacional!$A$4:$Y$349,7,0),0)</f>
        <v>49436588</v>
      </c>
      <c r="G141" s="24">
        <f>IFERROR(VLOOKUP(E141,Total_Nacional!$A$4:$Y$349,9,0)+VLOOKUP(E141,Total_Nacional!$A$4:$Y$349,11,0),0)</f>
        <v>16147876</v>
      </c>
      <c r="H141" s="24">
        <f>IFERROR(VLOOKUP(E141,Total_Nacional!$A$4:$Y$349,13,0)+VLOOKUP(E141,Total_Nacional!$A$4:$Y$349,15,0),0)</f>
        <v>0</v>
      </c>
      <c r="I141" s="24">
        <f>IFERROR(VLOOKUP(E141,Total_Nacional!$A$4:$Y$349,17,0)+VLOOKUP(E141,Total_Nacional!$A$4:$Y$349,19,0),0)</f>
        <v>5423332</v>
      </c>
      <c r="J141" s="25">
        <f>IFERROR(VLOOKUP(E141,Total_Nacional!$A$4:$Y$349,21,0),0)</f>
        <v>0</v>
      </c>
      <c r="K141" s="12">
        <f t="shared" si="2"/>
        <v>71007796</v>
      </c>
    </row>
    <row r="142" spans="1:11" x14ac:dyDescent="0.25">
      <c r="A142" s="4">
        <v>139</v>
      </c>
      <c r="B142" s="42" t="s">
        <v>804</v>
      </c>
      <c r="C142" s="5" t="s">
        <v>434</v>
      </c>
      <c r="D142" s="5" t="s">
        <v>75</v>
      </c>
      <c r="E142" s="9">
        <v>7401</v>
      </c>
      <c r="F142" s="24">
        <f>IFERROR(VLOOKUP(E142,Total_Nacional!$A$4:$Y$349,5,0)+VLOOKUP(E142,Total_Nacional!$A$4:$Y$349,7,0),0)</f>
        <v>62470736</v>
      </c>
      <c r="G142" s="24">
        <f>IFERROR(VLOOKUP(E142,Total_Nacional!$A$4:$Y$349,9,0)+VLOOKUP(E142,Total_Nacional!$A$4:$Y$349,11,0),0)</f>
        <v>23219072</v>
      </c>
      <c r="H142" s="24">
        <f>IFERROR(VLOOKUP(E142,Total_Nacional!$A$4:$Y$349,13,0)+VLOOKUP(E142,Total_Nacional!$A$4:$Y$349,15,0),0)</f>
        <v>827114</v>
      </c>
      <c r="I142" s="24">
        <f>IFERROR(VLOOKUP(E142,Total_Nacional!$A$4:$Y$349,17,0)+VLOOKUP(E142,Total_Nacional!$A$4:$Y$349,19,0),0)</f>
        <v>0</v>
      </c>
      <c r="J142" s="25">
        <f>IFERROR(VLOOKUP(E142,Total_Nacional!$A$4:$Y$349,21,0),0)</f>
        <v>50120</v>
      </c>
      <c r="K142" s="12">
        <f t="shared" si="2"/>
        <v>86567042</v>
      </c>
    </row>
    <row r="143" spans="1:11" x14ac:dyDescent="0.25">
      <c r="A143" s="4">
        <v>140</v>
      </c>
      <c r="B143" s="42" t="s">
        <v>804</v>
      </c>
      <c r="C143" s="5" t="s">
        <v>435</v>
      </c>
      <c r="D143" s="5" t="s">
        <v>76</v>
      </c>
      <c r="E143" s="9">
        <v>7402</v>
      </c>
      <c r="F143" s="24">
        <f>IFERROR(VLOOKUP(E143,Total_Nacional!$A$4:$Y$349,5,0)+VLOOKUP(E143,Total_Nacional!$A$4:$Y$349,7,0),0)</f>
        <v>23889886</v>
      </c>
      <c r="G143" s="24">
        <f>IFERROR(VLOOKUP(E143,Total_Nacional!$A$4:$Y$349,9,0)+VLOOKUP(E143,Total_Nacional!$A$4:$Y$349,11,0),0)</f>
        <v>8070992</v>
      </c>
      <c r="H143" s="24">
        <f>IFERROR(VLOOKUP(E143,Total_Nacional!$A$4:$Y$349,13,0)+VLOOKUP(E143,Total_Nacional!$A$4:$Y$349,15,0),0)</f>
        <v>0</v>
      </c>
      <c r="I143" s="24">
        <f>IFERROR(VLOOKUP(E143,Total_Nacional!$A$4:$Y$349,17,0)+VLOOKUP(E143,Total_Nacional!$A$4:$Y$349,19,0),0)</f>
        <v>1272202</v>
      </c>
      <c r="J143" s="25">
        <f>IFERROR(VLOOKUP(E143,Total_Nacional!$A$4:$Y$349,21,0),0)</f>
        <v>0</v>
      </c>
      <c r="K143" s="12">
        <f t="shared" si="2"/>
        <v>33233080</v>
      </c>
    </row>
    <row r="144" spans="1:11" x14ac:dyDescent="0.25">
      <c r="A144" s="4">
        <v>141</v>
      </c>
      <c r="B144" s="42" t="s">
        <v>804</v>
      </c>
      <c r="C144" s="5" t="s">
        <v>436</v>
      </c>
      <c r="D144" s="5" t="s">
        <v>77</v>
      </c>
      <c r="E144" s="9">
        <v>7403</v>
      </c>
      <c r="F144" s="24">
        <f>IFERROR(VLOOKUP(E144,Total_Nacional!$A$4:$Y$349,5,0)+VLOOKUP(E144,Total_Nacional!$A$4:$Y$349,7,0),0)</f>
        <v>19735102</v>
      </c>
      <c r="G144" s="24">
        <f>IFERROR(VLOOKUP(E144,Total_Nacional!$A$4:$Y$349,9,0)+VLOOKUP(E144,Total_Nacional!$A$4:$Y$349,11,0),0)</f>
        <v>2614774</v>
      </c>
      <c r="H144" s="24">
        <f>IFERROR(VLOOKUP(E144,Total_Nacional!$A$4:$Y$349,13,0)+VLOOKUP(E144,Total_Nacional!$A$4:$Y$349,15,0),0)</f>
        <v>0</v>
      </c>
      <c r="I144" s="24">
        <f>IFERROR(VLOOKUP(E144,Total_Nacional!$A$4:$Y$349,17,0)+VLOOKUP(E144,Total_Nacional!$A$4:$Y$349,19,0),0)</f>
        <v>411730</v>
      </c>
      <c r="J144" s="25">
        <f>IFERROR(VLOOKUP(E144,Total_Nacional!$A$4:$Y$349,21,0),0)</f>
        <v>6624</v>
      </c>
      <c r="K144" s="12">
        <f t="shared" si="2"/>
        <v>22768230</v>
      </c>
    </row>
    <row r="145" spans="1:11" x14ac:dyDescent="0.25">
      <c r="A145" s="4">
        <v>142</v>
      </c>
      <c r="B145" s="42" t="s">
        <v>805</v>
      </c>
      <c r="C145" s="5" t="s">
        <v>437</v>
      </c>
      <c r="D145" s="5" t="s">
        <v>438</v>
      </c>
      <c r="E145" s="9">
        <v>8201</v>
      </c>
      <c r="F145" s="24">
        <f>IFERROR(VLOOKUP(E145,Total_Nacional!$A$4:$Y$349,5,0)+VLOOKUP(E145,Total_Nacional!$A$4:$Y$349,7,0),0)</f>
        <v>0</v>
      </c>
      <c r="G145" s="24">
        <f>IFERROR(VLOOKUP(E145,Total_Nacional!$A$4:$Y$349,9,0)+VLOOKUP(E145,Total_Nacional!$A$4:$Y$349,11,0),0)</f>
        <v>56756500</v>
      </c>
      <c r="H145" s="24">
        <f>IFERROR(VLOOKUP(E145,Total_Nacional!$A$4:$Y$349,13,0)+VLOOKUP(E145,Total_Nacional!$A$4:$Y$349,15,0),0)</f>
        <v>7540918</v>
      </c>
      <c r="I145" s="24">
        <f>IFERROR(VLOOKUP(E145,Total_Nacional!$A$4:$Y$349,17,0)+VLOOKUP(E145,Total_Nacional!$A$4:$Y$349,19,0),0)</f>
        <v>0</v>
      </c>
      <c r="J145" s="25">
        <f>IFERROR(VLOOKUP(E145,Total_Nacional!$A$4:$Y$349,21,0),0)</f>
        <v>0</v>
      </c>
      <c r="K145" s="12">
        <f t="shared" si="2"/>
        <v>64297418</v>
      </c>
    </row>
    <row r="146" spans="1:11" x14ac:dyDescent="0.25">
      <c r="A146" s="4">
        <v>143</v>
      </c>
      <c r="B146" s="42" t="s">
        <v>805</v>
      </c>
      <c r="C146" s="5" t="s">
        <v>439</v>
      </c>
      <c r="D146" s="5" t="s">
        <v>91</v>
      </c>
      <c r="E146" s="9">
        <v>8202</v>
      </c>
      <c r="F146" s="24">
        <f>IFERROR(VLOOKUP(E146,Total_Nacional!$A$4:$Y$349,5,0)+VLOOKUP(E146,Total_Nacional!$A$4:$Y$349,7,0),0)</f>
        <v>42422562</v>
      </c>
      <c r="G146" s="24">
        <f>IFERROR(VLOOKUP(E146,Total_Nacional!$A$4:$Y$349,9,0)+VLOOKUP(E146,Total_Nacional!$A$4:$Y$349,11,0),0)</f>
        <v>11493666</v>
      </c>
      <c r="H146" s="24">
        <f>IFERROR(VLOOKUP(E146,Total_Nacional!$A$4:$Y$349,13,0)+VLOOKUP(E146,Total_Nacional!$A$4:$Y$349,15,0),0)</f>
        <v>0</v>
      </c>
      <c r="I146" s="24">
        <f>IFERROR(VLOOKUP(E146,Total_Nacional!$A$4:$Y$349,17,0)+VLOOKUP(E146,Total_Nacional!$A$4:$Y$349,19,0),0)</f>
        <v>0</v>
      </c>
      <c r="J146" s="25">
        <f>IFERROR(VLOOKUP(E146,Total_Nacional!$A$4:$Y$349,21,0),0)</f>
        <v>0</v>
      </c>
      <c r="K146" s="12">
        <f t="shared" si="2"/>
        <v>53916228</v>
      </c>
    </row>
    <row r="147" spans="1:11" x14ac:dyDescent="0.25">
      <c r="A147" s="4">
        <v>144</v>
      </c>
      <c r="B147" s="42" t="s">
        <v>805</v>
      </c>
      <c r="C147" s="5" t="s">
        <v>440</v>
      </c>
      <c r="D147" s="5" t="s">
        <v>92</v>
      </c>
      <c r="E147" s="9">
        <v>8203</v>
      </c>
      <c r="F147" s="24">
        <f>IFERROR(VLOOKUP(E147,Total_Nacional!$A$4:$Y$349,5,0)+VLOOKUP(E147,Total_Nacional!$A$4:$Y$349,7,0),0)</f>
        <v>0</v>
      </c>
      <c r="G147" s="24">
        <f>IFERROR(VLOOKUP(E147,Total_Nacional!$A$4:$Y$349,9,0)+VLOOKUP(E147,Total_Nacional!$A$4:$Y$349,11,0),0)</f>
        <v>15445120</v>
      </c>
      <c r="H147" s="24">
        <f>IFERROR(VLOOKUP(E147,Total_Nacional!$A$4:$Y$349,13,0)+VLOOKUP(E147,Total_Nacional!$A$4:$Y$349,15,0),0)</f>
        <v>697336</v>
      </c>
      <c r="I147" s="24">
        <f>IFERROR(VLOOKUP(E147,Total_Nacional!$A$4:$Y$349,17,0)+VLOOKUP(E147,Total_Nacional!$A$4:$Y$349,19,0),0)</f>
        <v>0</v>
      </c>
      <c r="J147" s="25">
        <f>IFERROR(VLOOKUP(E147,Total_Nacional!$A$4:$Y$349,21,0),0)</f>
        <v>0</v>
      </c>
      <c r="K147" s="12">
        <f t="shared" si="2"/>
        <v>16142456</v>
      </c>
    </row>
    <row r="148" spans="1:11" x14ac:dyDescent="0.25">
      <c r="A148" s="4">
        <v>145</v>
      </c>
      <c r="B148" s="42" t="s">
        <v>805</v>
      </c>
      <c r="C148" s="5" t="s">
        <v>441</v>
      </c>
      <c r="D148" s="5" t="s">
        <v>93</v>
      </c>
      <c r="E148" s="9">
        <v>8204</v>
      </c>
      <c r="F148" s="24">
        <f>IFERROR(VLOOKUP(E148,Total_Nacional!$A$4:$Y$349,5,0)+VLOOKUP(E148,Total_Nacional!$A$4:$Y$349,7,0),0)</f>
        <v>0</v>
      </c>
      <c r="G148" s="24">
        <f>IFERROR(VLOOKUP(E148,Total_Nacional!$A$4:$Y$349,9,0)+VLOOKUP(E148,Total_Nacional!$A$4:$Y$349,11,0),0)</f>
        <v>1954450</v>
      </c>
      <c r="H148" s="24">
        <f>IFERROR(VLOOKUP(E148,Total_Nacional!$A$4:$Y$349,13,0)+VLOOKUP(E148,Total_Nacional!$A$4:$Y$349,15,0),0)</f>
        <v>0</v>
      </c>
      <c r="I148" s="24">
        <f>IFERROR(VLOOKUP(E148,Total_Nacional!$A$4:$Y$349,17,0)+VLOOKUP(E148,Total_Nacional!$A$4:$Y$349,19,0),0)</f>
        <v>0</v>
      </c>
      <c r="J148" s="25">
        <f>IFERROR(VLOOKUP(E148,Total_Nacional!$A$4:$Y$349,21,0),0)</f>
        <v>0</v>
      </c>
      <c r="K148" s="12">
        <f t="shared" si="2"/>
        <v>1954450</v>
      </c>
    </row>
    <row r="149" spans="1:11" x14ac:dyDescent="0.25">
      <c r="A149" s="4">
        <v>146</v>
      </c>
      <c r="B149" s="42" t="s">
        <v>805</v>
      </c>
      <c r="C149" s="5" t="s">
        <v>442</v>
      </c>
      <c r="D149" s="5" t="s">
        <v>443</v>
      </c>
      <c r="E149" s="9">
        <v>8205</v>
      </c>
      <c r="F149" s="24">
        <f>IFERROR(VLOOKUP(E149,Total_Nacional!$A$4:$Y$349,5,0)+VLOOKUP(E149,Total_Nacional!$A$4:$Y$349,7,0),0)</f>
        <v>74443548</v>
      </c>
      <c r="G149" s="24">
        <f>IFERROR(VLOOKUP(E149,Total_Nacional!$A$4:$Y$349,9,0)+VLOOKUP(E149,Total_Nacional!$A$4:$Y$349,11,0),0)</f>
        <v>27891080</v>
      </c>
      <c r="H149" s="24">
        <f>IFERROR(VLOOKUP(E149,Total_Nacional!$A$4:$Y$349,13,0)+VLOOKUP(E149,Total_Nacional!$A$4:$Y$349,15,0),0)</f>
        <v>0</v>
      </c>
      <c r="I149" s="24">
        <f>IFERROR(VLOOKUP(E149,Total_Nacional!$A$4:$Y$349,17,0)+VLOOKUP(E149,Total_Nacional!$A$4:$Y$349,19,0),0)</f>
        <v>3872360</v>
      </c>
      <c r="J149" s="25">
        <f>IFERROR(VLOOKUP(E149,Total_Nacional!$A$4:$Y$349,21,0),0)</f>
        <v>0</v>
      </c>
      <c r="K149" s="12">
        <f t="shared" si="2"/>
        <v>106206988</v>
      </c>
    </row>
    <row r="150" spans="1:11" x14ac:dyDescent="0.25">
      <c r="A150" s="4">
        <v>147</v>
      </c>
      <c r="B150" s="42" t="s">
        <v>805</v>
      </c>
      <c r="C150" s="5" t="s">
        <v>444</v>
      </c>
      <c r="D150" s="5" t="s">
        <v>94</v>
      </c>
      <c r="E150" s="9">
        <v>8206</v>
      </c>
      <c r="F150" s="24">
        <f>IFERROR(VLOOKUP(E150,Total_Nacional!$A$4:$Y$349,5,0)+VLOOKUP(E150,Total_Nacional!$A$4:$Y$349,7,0),0)</f>
        <v>100547790</v>
      </c>
      <c r="G150" s="24">
        <f>IFERROR(VLOOKUP(E150,Total_Nacional!$A$4:$Y$349,9,0)+VLOOKUP(E150,Total_Nacional!$A$4:$Y$349,11,0),0)</f>
        <v>40150092</v>
      </c>
      <c r="H150" s="24">
        <f>IFERROR(VLOOKUP(E150,Total_Nacional!$A$4:$Y$349,13,0)+VLOOKUP(E150,Total_Nacional!$A$4:$Y$349,15,0),0)</f>
        <v>2841444</v>
      </c>
      <c r="I150" s="24">
        <f>IFERROR(VLOOKUP(E150,Total_Nacional!$A$4:$Y$349,17,0)+VLOOKUP(E150,Total_Nacional!$A$4:$Y$349,19,0),0)</f>
        <v>8401862</v>
      </c>
      <c r="J150" s="25">
        <f>IFERROR(VLOOKUP(E150,Total_Nacional!$A$4:$Y$349,21,0),0)</f>
        <v>99796</v>
      </c>
      <c r="K150" s="12">
        <f t="shared" si="2"/>
        <v>152040984</v>
      </c>
    </row>
    <row r="151" spans="1:11" x14ac:dyDescent="0.25">
      <c r="A151" s="4">
        <v>148</v>
      </c>
      <c r="B151" s="42" t="s">
        <v>805</v>
      </c>
      <c r="C151" s="5" t="s">
        <v>445</v>
      </c>
      <c r="D151" s="5" t="s">
        <v>95</v>
      </c>
      <c r="E151" s="9">
        <v>8207</v>
      </c>
      <c r="F151" s="24">
        <f>IFERROR(VLOOKUP(E151,Total_Nacional!$A$4:$Y$349,5,0)+VLOOKUP(E151,Total_Nacional!$A$4:$Y$349,7,0),0)</f>
        <v>99859772</v>
      </c>
      <c r="G151" s="24">
        <f>IFERROR(VLOOKUP(E151,Total_Nacional!$A$4:$Y$349,9,0)+VLOOKUP(E151,Total_Nacional!$A$4:$Y$349,11,0),0)</f>
        <v>38499640</v>
      </c>
      <c r="H151" s="24">
        <f>IFERROR(VLOOKUP(E151,Total_Nacional!$A$4:$Y$349,13,0)+VLOOKUP(E151,Total_Nacional!$A$4:$Y$349,15,0),0)</f>
        <v>1201832</v>
      </c>
      <c r="I151" s="24">
        <f>IFERROR(VLOOKUP(E151,Total_Nacional!$A$4:$Y$349,17,0)+VLOOKUP(E151,Total_Nacional!$A$4:$Y$349,19,0),0)</f>
        <v>10067052</v>
      </c>
      <c r="J151" s="25">
        <f>IFERROR(VLOOKUP(E151,Total_Nacional!$A$4:$Y$349,21,0),0)</f>
        <v>0</v>
      </c>
      <c r="K151" s="12">
        <f t="shared" si="2"/>
        <v>149628296</v>
      </c>
    </row>
    <row r="152" spans="1:11" x14ac:dyDescent="0.25">
      <c r="A152" s="4">
        <v>149</v>
      </c>
      <c r="B152" s="42" t="s">
        <v>805</v>
      </c>
      <c r="C152" s="5" t="s">
        <v>446</v>
      </c>
      <c r="D152" s="5" t="s">
        <v>96</v>
      </c>
      <c r="E152" s="9">
        <v>8208</v>
      </c>
      <c r="F152" s="24">
        <f>IFERROR(VLOOKUP(E152,Total_Nacional!$A$4:$Y$349,5,0)+VLOOKUP(E152,Total_Nacional!$A$4:$Y$349,7,0),0)</f>
        <v>54279984</v>
      </c>
      <c r="G152" s="24">
        <f>IFERROR(VLOOKUP(E152,Total_Nacional!$A$4:$Y$349,9,0)+VLOOKUP(E152,Total_Nacional!$A$4:$Y$349,11,0),0)</f>
        <v>15988866</v>
      </c>
      <c r="H152" s="24">
        <f>IFERROR(VLOOKUP(E152,Total_Nacional!$A$4:$Y$349,13,0)+VLOOKUP(E152,Total_Nacional!$A$4:$Y$349,15,0),0)</f>
        <v>0</v>
      </c>
      <c r="I152" s="24">
        <f>IFERROR(VLOOKUP(E152,Total_Nacional!$A$4:$Y$349,17,0)+VLOOKUP(E152,Total_Nacional!$A$4:$Y$349,19,0),0)</f>
        <v>2629862</v>
      </c>
      <c r="J152" s="25">
        <f>IFERROR(VLOOKUP(E152,Total_Nacional!$A$4:$Y$349,21,0),0)</f>
        <v>0</v>
      </c>
      <c r="K152" s="12">
        <f t="shared" si="2"/>
        <v>72898712</v>
      </c>
    </row>
    <row r="153" spans="1:11" x14ac:dyDescent="0.25">
      <c r="A153" s="4">
        <v>150</v>
      </c>
      <c r="B153" s="42" t="s">
        <v>805</v>
      </c>
      <c r="C153" s="5" t="s">
        <v>447</v>
      </c>
      <c r="D153" s="5" t="s">
        <v>97</v>
      </c>
      <c r="E153" s="9">
        <v>8209</v>
      </c>
      <c r="F153" s="24">
        <f>IFERROR(VLOOKUP(E153,Total_Nacional!$A$4:$Y$349,5,0)+VLOOKUP(E153,Total_Nacional!$A$4:$Y$349,7,0),0)</f>
        <v>17279338</v>
      </c>
      <c r="G153" s="24">
        <f>IFERROR(VLOOKUP(E153,Total_Nacional!$A$4:$Y$349,9,0)+VLOOKUP(E153,Total_Nacional!$A$4:$Y$349,11,0),0)</f>
        <v>0</v>
      </c>
      <c r="H153" s="24">
        <f>IFERROR(VLOOKUP(E153,Total_Nacional!$A$4:$Y$349,13,0)+VLOOKUP(E153,Total_Nacional!$A$4:$Y$349,15,0),0)</f>
        <v>0</v>
      </c>
      <c r="I153" s="24">
        <f>IFERROR(VLOOKUP(E153,Total_Nacional!$A$4:$Y$349,17,0)+VLOOKUP(E153,Total_Nacional!$A$4:$Y$349,19,0),0)</f>
        <v>1201832</v>
      </c>
      <c r="J153" s="25">
        <f>IFERROR(VLOOKUP(E153,Total_Nacional!$A$4:$Y$349,21,0),0)</f>
        <v>0</v>
      </c>
      <c r="K153" s="12">
        <f t="shared" si="2"/>
        <v>18481170</v>
      </c>
    </row>
    <row r="154" spans="1:11" x14ac:dyDescent="0.25">
      <c r="A154" s="4">
        <v>151</v>
      </c>
      <c r="B154" s="42" t="s">
        <v>805</v>
      </c>
      <c r="C154" s="5" t="s">
        <v>448</v>
      </c>
      <c r="D154" s="5" t="s">
        <v>98</v>
      </c>
      <c r="E154" s="9">
        <v>8210</v>
      </c>
      <c r="F154" s="24">
        <f>IFERROR(VLOOKUP(E154,Total_Nacional!$A$4:$Y$349,5,0)+VLOOKUP(E154,Total_Nacional!$A$4:$Y$349,7,0),0)</f>
        <v>46072850</v>
      </c>
      <c r="G154" s="24">
        <f>IFERROR(VLOOKUP(E154,Total_Nacional!$A$4:$Y$349,9,0)+VLOOKUP(E154,Total_Nacional!$A$4:$Y$349,11,0),0)</f>
        <v>45220158</v>
      </c>
      <c r="H154" s="24">
        <f>IFERROR(VLOOKUP(E154,Total_Nacional!$A$4:$Y$349,13,0)+VLOOKUP(E154,Total_Nacional!$A$4:$Y$349,15,0),0)</f>
        <v>0</v>
      </c>
      <c r="I154" s="24">
        <f>IFERROR(VLOOKUP(E154,Total_Nacional!$A$4:$Y$349,17,0)+VLOOKUP(E154,Total_Nacional!$A$4:$Y$349,19,0),0)</f>
        <v>9128902</v>
      </c>
      <c r="J154" s="25">
        <f>IFERROR(VLOOKUP(E154,Total_Nacional!$A$4:$Y$349,21,0),0)</f>
        <v>72656</v>
      </c>
      <c r="K154" s="12">
        <f t="shared" si="2"/>
        <v>100494566</v>
      </c>
    </row>
    <row r="155" spans="1:11" x14ac:dyDescent="0.25">
      <c r="A155" s="4">
        <v>152</v>
      </c>
      <c r="B155" s="42" t="s">
        <v>805</v>
      </c>
      <c r="C155" s="5" t="s">
        <v>449</v>
      </c>
      <c r="D155" s="5" t="s">
        <v>99</v>
      </c>
      <c r="E155" s="9">
        <v>8211</v>
      </c>
      <c r="F155" s="24">
        <f>IFERROR(VLOOKUP(E155,Total_Nacional!$A$4:$Y$349,5,0)+VLOOKUP(E155,Total_Nacional!$A$4:$Y$349,7,0),0)</f>
        <v>0</v>
      </c>
      <c r="G155" s="24">
        <f>IFERROR(VLOOKUP(E155,Total_Nacional!$A$4:$Y$349,9,0)+VLOOKUP(E155,Total_Nacional!$A$4:$Y$349,11,0),0)</f>
        <v>33284236</v>
      </c>
      <c r="H155" s="24">
        <f>IFERROR(VLOOKUP(E155,Total_Nacional!$A$4:$Y$349,13,0)+VLOOKUP(E155,Total_Nacional!$A$4:$Y$349,15,0),0)</f>
        <v>1895514</v>
      </c>
      <c r="I155" s="24">
        <f>IFERROR(VLOOKUP(E155,Total_Nacional!$A$4:$Y$349,17,0)+VLOOKUP(E155,Total_Nacional!$A$4:$Y$349,19,0),0)</f>
        <v>0</v>
      </c>
      <c r="J155" s="25">
        <f>IFERROR(VLOOKUP(E155,Total_Nacional!$A$4:$Y$349,21,0),0)</f>
        <v>0</v>
      </c>
      <c r="K155" s="12">
        <f t="shared" si="2"/>
        <v>35179750</v>
      </c>
    </row>
    <row r="156" spans="1:11" x14ac:dyDescent="0.25">
      <c r="A156" s="4">
        <v>153</v>
      </c>
      <c r="B156" s="42" t="s">
        <v>805</v>
      </c>
      <c r="C156" s="5" t="s">
        <v>450</v>
      </c>
      <c r="D156" s="5" t="s">
        <v>451</v>
      </c>
      <c r="E156" s="9">
        <v>8212</v>
      </c>
      <c r="F156" s="24">
        <f>IFERROR(VLOOKUP(E156,Total_Nacional!$A$4:$Y$349,5,0)+VLOOKUP(E156,Total_Nacional!$A$4:$Y$349,7,0),0)</f>
        <v>50899392</v>
      </c>
      <c r="G156" s="24">
        <f>IFERROR(VLOOKUP(E156,Total_Nacional!$A$4:$Y$349,9,0)+VLOOKUP(E156,Total_Nacional!$A$4:$Y$349,11,0),0)</f>
        <v>29592810</v>
      </c>
      <c r="H156" s="24">
        <f>IFERROR(VLOOKUP(E156,Total_Nacional!$A$4:$Y$349,13,0)+VLOOKUP(E156,Total_Nacional!$A$4:$Y$349,15,0),0)</f>
        <v>0</v>
      </c>
      <c r="I156" s="24">
        <f>IFERROR(VLOOKUP(E156,Total_Nacional!$A$4:$Y$349,17,0)+VLOOKUP(E156,Total_Nacional!$A$4:$Y$349,19,0),0)</f>
        <v>0</v>
      </c>
      <c r="J156" s="25">
        <f>IFERROR(VLOOKUP(E156,Total_Nacional!$A$4:$Y$349,21,0),0)</f>
        <v>0</v>
      </c>
      <c r="K156" s="12">
        <f t="shared" si="2"/>
        <v>80492202</v>
      </c>
    </row>
    <row r="157" spans="1:11" x14ac:dyDescent="0.25">
      <c r="A157" s="4">
        <v>154</v>
      </c>
      <c r="B157" s="42" t="s">
        <v>805</v>
      </c>
      <c r="C157" s="5" t="s">
        <v>452</v>
      </c>
      <c r="D157" s="5" t="s">
        <v>100</v>
      </c>
      <c r="E157" s="9">
        <v>8301</v>
      </c>
      <c r="F157" s="24">
        <f>IFERROR(VLOOKUP(E157,Total_Nacional!$A$4:$Y$349,5,0)+VLOOKUP(E157,Total_Nacional!$A$4:$Y$349,7,0),0)</f>
        <v>47376994</v>
      </c>
      <c r="G157" s="24">
        <f>IFERROR(VLOOKUP(E157,Total_Nacional!$A$4:$Y$349,9,0)+VLOOKUP(E157,Total_Nacional!$A$4:$Y$349,11,0),0)</f>
        <v>10573786</v>
      </c>
      <c r="H157" s="24">
        <f>IFERROR(VLOOKUP(E157,Total_Nacional!$A$4:$Y$349,13,0)+VLOOKUP(E157,Total_Nacional!$A$4:$Y$349,15,0),0)</f>
        <v>189186</v>
      </c>
      <c r="I157" s="24">
        <f>IFERROR(VLOOKUP(E157,Total_Nacional!$A$4:$Y$349,17,0)+VLOOKUP(E157,Total_Nacional!$A$4:$Y$349,19,0),0)</f>
        <v>10204138</v>
      </c>
      <c r="J157" s="25">
        <f>IFERROR(VLOOKUP(E157,Total_Nacional!$A$4:$Y$349,21,0),0)</f>
        <v>0</v>
      </c>
      <c r="K157" s="12">
        <f t="shared" si="2"/>
        <v>68344104</v>
      </c>
    </row>
    <row r="158" spans="1:11" x14ac:dyDescent="0.25">
      <c r="A158" s="4">
        <v>155</v>
      </c>
      <c r="B158" s="42" t="s">
        <v>805</v>
      </c>
      <c r="C158" s="5" t="s">
        <v>453</v>
      </c>
      <c r="D158" s="5" t="s">
        <v>101</v>
      </c>
      <c r="E158" s="9">
        <v>8302</v>
      </c>
      <c r="F158" s="24">
        <f>IFERROR(VLOOKUP(E158,Total_Nacional!$A$4:$Y$349,5,0)+VLOOKUP(E158,Total_Nacional!$A$4:$Y$349,7,0),0)</f>
        <v>49346532</v>
      </c>
      <c r="G158" s="24">
        <f>IFERROR(VLOOKUP(E158,Total_Nacional!$A$4:$Y$349,9,0)+VLOOKUP(E158,Total_Nacional!$A$4:$Y$349,11,0),0)</f>
        <v>7132370</v>
      </c>
      <c r="H158" s="24">
        <f>IFERROR(VLOOKUP(E158,Total_Nacional!$A$4:$Y$349,13,0)+VLOOKUP(E158,Total_Nacional!$A$4:$Y$349,15,0),0)</f>
        <v>0</v>
      </c>
      <c r="I158" s="24">
        <f>IFERROR(VLOOKUP(E158,Total_Nacional!$A$4:$Y$349,17,0)+VLOOKUP(E158,Total_Nacional!$A$4:$Y$349,19,0),0)</f>
        <v>853164</v>
      </c>
      <c r="J158" s="25">
        <f>IFERROR(VLOOKUP(E158,Total_Nacional!$A$4:$Y$349,21,0),0)</f>
        <v>0</v>
      </c>
      <c r="K158" s="12">
        <f t="shared" si="2"/>
        <v>57332066</v>
      </c>
    </row>
    <row r="159" spans="1:11" x14ac:dyDescent="0.25">
      <c r="A159" s="4">
        <v>156</v>
      </c>
      <c r="B159" s="42" t="s">
        <v>805</v>
      </c>
      <c r="C159" s="5" t="s">
        <v>454</v>
      </c>
      <c r="D159" s="5" t="s">
        <v>102</v>
      </c>
      <c r="E159" s="9">
        <v>8303</v>
      </c>
      <c r="F159" s="24">
        <f>IFERROR(VLOOKUP(E159,Total_Nacional!$A$4:$Y$349,5,0)+VLOOKUP(E159,Total_Nacional!$A$4:$Y$349,7,0),0)</f>
        <v>54149034</v>
      </c>
      <c r="G159" s="24">
        <f>IFERROR(VLOOKUP(E159,Total_Nacional!$A$4:$Y$349,9,0)+VLOOKUP(E159,Total_Nacional!$A$4:$Y$349,11,0),0)</f>
        <v>0</v>
      </c>
      <c r="H159" s="24">
        <f>IFERROR(VLOOKUP(E159,Total_Nacional!$A$4:$Y$349,13,0)+VLOOKUP(E159,Total_Nacional!$A$4:$Y$349,15,0),0)</f>
        <v>0</v>
      </c>
      <c r="I159" s="24">
        <f>IFERROR(VLOOKUP(E159,Total_Nacional!$A$4:$Y$349,17,0)+VLOOKUP(E159,Total_Nacional!$A$4:$Y$349,19,0),0)</f>
        <v>3609150</v>
      </c>
      <c r="J159" s="25">
        <f>IFERROR(VLOOKUP(E159,Total_Nacional!$A$4:$Y$349,21,0),0)</f>
        <v>0</v>
      </c>
      <c r="K159" s="12">
        <f t="shared" si="2"/>
        <v>57758184</v>
      </c>
    </row>
    <row r="160" spans="1:11" x14ac:dyDescent="0.25">
      <c r="A160" s="4">
        <v>157</v>
      </c>
      <c r="B160" s="42" t="s">
        <v>805</v>
      </c>
      <c r="C160" s="5" t="s">
        <v>455</v>
      </c>
      <c r="D160" s="5" t="s">
        <v>456</v>
      </c>
      <c r="E160" s="9">
        <v>8304</v>
      </c>
      <c r="F160" s="24">
        <f>IFERROR(VLOOKUP(E160,Total_Nacional!$A$4:$Y$349,5,0)+VLOOKUP(E160,Total_Nacional!$A$4:$Y$349,7,0),0)</f>
        <v>27090838</v>
      </c>
      <c r="G160" s="24">
        <f>IFERROR(VLOOKUP(E160,Total_Nacional!$A$4:$Y$349,9,0)+VLOOKUP(E160,Total_Nacional!$A$4:$Y$349,11,0),0)</f>
        <v>10269438</v>
      </c>
      <c r="H160" s="24">
        <f>IFERROR(VLOOKUP(E160,Total_Nacional!$A$4:$Y$349,13,0)+VLOOKUP(E160,Total_Nacional!$A$4:$Y$349,15,0),0)</f>
        <v>0</v>
      </c>
      <c r="I160" s="24">
        <f>IFERROR(VLOOKUP(E160,Total_Nacional!$A$4:$Y$349,17,0)+VLOOKUP(E160,Total_Nacional!$A$4:$Y$349,19,0),0)</f>
        <v>4406560</v>
      </c>
      <c r="J160" s="25">
        <f>IFERROR(VLOOKUP(E160,Total_Nacional!$A$4:$Y$349,21,0),0)</f>
        <v>0</v>
      </c>
      <c r="K160" s="12">
        <f t="shared" si="2"/>
        <v>41766836</v>
      </c>
    </row>
    <row r="161" spans="1:11" x14ac:dyDescent="0.25">
      <c r="A161" s="4">
        <v>158</v>
      </c>
      <c r="B161" s="42" t="s">
        <v>805</v>
      </c>
      <c r="C161" s="5" t="s">
        <v>457</v>
      </c>
      <c r="D161" s="5" t="s">
        <v>103</v>
      </c>
      <c r="E161" s="9">
        <v>8305</v>
      </c>
      <c r="F161" s="24">
        <f>IFERROR(VLOOKUP(E161,Total_Nacional!$A$4:$Y$349,5,0)+VLOOKUP(E161,Total_Nacional!$A$4:$Y$349,7,0),0)</f>
        <v>43184726</v>
      </c>
      <c r="G161" s="24">
        <f>IFERROR(VLOOKUP(E161,Total_Nacional!$A$4:$Y$349,9,0)+VLOOKUP(E161,Total_Nacional!$A$4:$Y$349,11,0),0)</f>
        <v>6479354</v>
      </c>
      <c r="H161" s="24">
        <f>IFERROR(VLOOKUP(E161,Total_Nacional!$A$4:$Y$349,13,0)+VLOOKUP(E161,Total_Nacional!$A$4:$Y$349,15,0),0)</f>
        <v>0</v>
      </c>
      <c r="I161" s="24">
        <f>IFERROR(VLOOKUP(E161,Total_Nacional!$A$4:$Y$349,17,0)+VLOOKUP(E161,Total_Nacional!$A$4:$Y$349,19,0),0)</f>
        <v>1327956</v>
      </c>
      <c r="J161" s="25">
        <f>IFERROR(VLOOKUP(E161,Total_Nacional!$A$4:$Y$349,21,0),0)</f>
        <v>0</v>
      </c>
      <c r="K161" s="12">
        <f t="shared" si="2"/>
        <v>50992036</v>
      </c>
    </row>
    <row r="162" spans="1:11" x14ac:dyDescent="0.25">
      <c r="A162" s="4">
        <v>159</v>
      </c>
      <c r="B162" s="42" t="s">
        <v>805</v>
      </c>
      <c r="C162" s="5" t="s">
        <v>458</v>
      </c>
      <c r="D162" s="5" t="s">
        <v>104</v>
      </c>
      <c r="E162" s="9">
        <v>8306</v>
      </c>
      <c r="F162" s="24">
        <f>IFERROR(VLOOKUP(E162,Total_Nacional!$A$4:$Y$349,5,0)+VLOOKUP(E162,Total_Nacional!$A$4:$Y$349,7,0),0)</f>
        <v>10535830</v>
      </c>
      <c r="G162" s="24">
        <f>IFERROR(VLOOKUP(E162,Total_Nacional!$A$4:$Y$349,9,0)+VLOOKUP(E162,Total_Nacional!$A$4:$Y$349,11,0),0)</f>
        <v>1157040</v>
      </c>
      <c r="H162" s="24">
        <f>IFERROR(VLOOKUP(E162,Total_Nacional!$A$4:$Y$349,13,0)+VLOOKUP(E162,Total_Nacional!$A$4:$Y$349,15,0),0)</f>
        <v>0</v>
      </c>
      <c r="I162" s="24">
        <f>IFERROR(VLOOKUP(E162,Total_Nacional!$A$4:$Y$349,17,0)+VLOOKUP(E162,Total_Nacional!$A$4:$Y$349,19,0),0)</f>
        <v>0</v>
      </c>
      <c r="J162" s="25">
        <f>IFERROR(VLOOKUP(E162,Total_Nacional!$A$4:$Y$349,21,0),0)</f>
        <v>0</v>
      </c>
      <c r="K162" s="12">
        <f t="shared" si="2"/>
        <v>11692870</v>
      </c>
    </row>
    <row r="163" spans="1:11" x14ac:dyDescent="0.25">
      <c r="A163" s="4">
        <v>160</v>
      </c>
      <c r="B163" s="42" t="s">
        <v>805</v>
      </c>
      <c r="C163" s="5" t="s">
        <v>459</v>
      </c>
      <c r="D163" s="5" t="s">
        <v>460</v>
      </c>
      <c r="E163" s="9">
        <v>8307</v>
      </c>
      <c r="F163" s="24">
        <f>IFERROR(VLOOKUP(E163,Total_Nacional!$A$4:$Y$349,5,0)+VLOOKUP(E163,Total_Nacional!$A$4:$Y$349,7,0),0)</f>
        <v>19399634</v>
      </c>
      <c r="G163" s="24">
        <f>IFERROR(VLOOKUP(E163,Total_Nacional!$A$4:$Y$349,9,0)+VLOOKUP(E163,Total_Nacional!$A$4:$Y$349,11,0),0)</f>
        <v>5889872</v>
      </c>
      <c r="H163" s="24">
        <f>IFERROR(VLOOKUP(E163,Total_Nacional!$A$4:$Y$349,13,0)+VLOOKUP(E163,Total_Nacional!$A$4:$Y$349,15,0),0)</f>
        <v>0</v>
      </c>
      <c r="I163" s="24">
        <f>IFERROR(VLOOKUP(E163,Total_Nacional!$A$4:$Y$349,17,0)+VLOOKUP(E163,Total_Nacional!$A$4:$Y$349,19,0),0)</f>
        <v>0</v>
      </c>
      <c r="J163" s="25">
        <f>IFERROR(VLOOKUP(E163,Total_Nacional!$A$4:$Y$349,21,0),0)</f>
        <v>80202</v>
      </c>
      <c r="K163" s="12">
        <f t="shared" si="2"/>
        <v>25369708</v>
      </c>
    </row>
    <row r="164" spans="1:11" x14ac:dyDescent="0.25">
      <c r="A164" s="4">
        <v>161</v>
      </c>
      <c r="B164" s="42" t="s">
        <v>805</v>
      </c>
      <c r="C164" s="5" t="s">
        <v>461</v>
      </c>
      <c r="D164" s="5" t="s">
        <v>462</v>
      </c>
      <c r="E164" s="9">
        <v>8401</v>
      </c>
      <c r="F164" s="24">
        <f>IFERROR(VLOOKUP(E164,Total_Nacional!$A$4:$Y$349,5,0)+VLOOKUP(E164,Total_Nacional!$A$4:$Y$349,7,0),0)</f>
        <v>133597104</v>
      </c>
      <c r="G164" s="24">
        <f>IFERROR(VLOOKUP(E164,Total_Nacional!$A$4:$Y$349,9,0)+VLOOKUP(E164,Total_Nacional!$A$4:$Y$349,11,0),0)</f>
        <v>65871486</v>
      </c>
      <c r="H164" s="24">
        <f>IFERROR(VLOOKUP(E164,Total_Nacional!$A$4:$Y$349,13,0)+VLOOKUP(E164,Total_Nacional!$A$4:$Y$349,15,0),0)</f>
        <v>1958576</v>
      </c>
      <c r="I164" s="24">
        <f>IFERROR(VLOOKUP(E164,Total_Nacional!$A$4:$Y$349,17,0)+VLOOKUP(E164,Total_Nacional!$A$4:$Y$349,19,0),0)</f>
        <v>13219680</v>
      </c>
      <c r="J164" s="25">
        <f>IFERROR(VLOOKUP(E164,Total_Nacional!$A$4:$Y$349,21,0),0)</f>
        <v>0</v>
      </c>
      <c r="K164" s="12">
        <f t="shared" si="2"/>
        <v>214646846</v>
      </c>
    </row>
    <row r="165" spans="1:11" x14ac:dyDescent="0.25">
      <c r="A165" s="4">
        <v>162</v>
      </c>
      <c r="B165" s="42" t="s">
        <v>805</v>
      </c>
      <c r="C165" s="5" t="s">
        <v>463</v>
      </c>
      <c r="D165" s="5" t="s">
        <v>464</v>
      </c>
      <c r="E165" s="9">
        <v>8402</v>
      </c>
      <c r="F165" s="24">
        <f>IFERROR(VLOOKUP(E165,Total_Nacional!$A$4:$Y$349,5,0)+VLOOKUP(E165,Total_Nacional!$A$4:$Y$349,7,0),0)</f>
        <v>23302642</v>
      </c>
      <c r="G165" s="24">
        <f>IFERROR(VLOOKUP(E165,Total_Nacional!$A$4:$Y$349,9,0)+VLOOKUP(E165,Total_Nacional!$A$4:$Y$349,11,0),0)</f>
        <v>4606236</v>
      </c>
      <c r="H165" s="24">
        <f>IFERROR(VLOOKUP(E165,Total_Nacional!$A$4:$Y$349,13,0)+VLOOKUP(E165,Total_Nacional!$A$4:$Y$349,15,0),0)</f>
        <v>411730</v>
      </c>
      <c r="I165" s="24">
        <f>IFERROR(VLOOKUP(E165,Total_Nacional!$A$4:$Y$349,17,0)+VLOOKUP(E165,Total_Nacional!$A$4:$Y$349,19,0),0)</f>
        <v>0</v>
      </c>
      <c r="J165" s="25">
        <f>IFERROR(VLOOKUP(E165,Total_Nacional!$A$4:$Y$349,21,0),0)</f>
        <v>0</v>
      </c>
      <c r="K165" s="12">
        <f t="shared" si="2"/>
        <v>28320608</v>
      </c>
    </row>
    <row r="166" spans="1:11" x14ac:dyDescent="0.25">
      <c r="A166" s="4">
        <v>163</v>
      </c>
      <c r="B166" s="42" t="s">
        <v>805</v>
      </c>
      <c r="C166" s="5" t="s">
        <v>465</v>
      </c>
      <c r="D166" s="5" t="s">
        <v>105</v>
      </c>
      <c r="E166" s="9">
        <v>8403</v>
      </c>
      <c r="F166" s="24">
        <f>IFERROR(VLOOKUP(E166,Total_Nacional!$A$4:$Y$349,5,0)+VLOOKUP(E166,Total_Nacional!$A$4:$Y$349,7,0),0)</f>
        <v>35925410</v>
      </c>
      <c r="G166" s="24">
        <f>IFERROR(VLOOKUP(E166,Total_Nacional!$A$4:$Y$349,9,0)+VLOOKUP(E166,Total_Nacional!$A$4:$Y$349,11,0),0)</f>
        <v>2336476</v>
      </c>
      <c r="H166" s="24">
        <f>IFERROR(VLOOKUP(E166,Total_Nacional!$A$4:$Y$349,13,0)+VLOOKUP(E166,Total_Nacional!$A$4:$Y$349,15,0),0)</f>
        <v>0</v>
      </c>
      <c r="I166" s="24">
        <f>IFERROR(VLOOKUP(E166,Total_Nacional!$A$4:$Y$349,17,0)+VLOOKUP(E166,Total_Nacional!$A$4:$Y$349,19,0),0)</f>
        <v>3360556</v>
      </c>
      <c r="J166" s="25">
        <f>IFERROR(VLOOKUP(E166,Total_Nacional!$A$4:$Y$349,21,0),0)</f>
        <v>0</v>
      </c>
      <c r="K166" s="12">
        <f t="shared" si="2"/>
        <v>41622442</v>
      </c>
    </row>
    <row r="167" spans="1:11" x14ac:dyDescent="0.25">
      <c r="A167" s="4">
        <v>164</v>
      </c>
      <c r="B167" s="42" t="s">
        <v>805</v>
      </c>
      <c r="C167" s="5" t="s">
        <v>466</v>
      </c>
      <c r="D167" s="5" t="s">
        <v>106</v>
      </c>
      <c r="E167" s="9">
        <v>8404</v>
      </c>
      <c r="F167" s="24">
        <f>IFERROR(VLOOKUP(E167,Total_Nacional!$A$4:$Y$349,5,0)+VLOOKUP(E167,Total_Nacional!$A$4:$Y$349,7,0),0)</f>
        <v>13213666</v>
      </c>
      <c r="G167" s="24">
        <f>IFERROR(VLOOKUP(E167,Total_Nacional!$A$4:$Y$349,9,0)+VLOOKUP(E167,Total_Nacional!$A$4:$Y$349,11,0),0)</f>
        <v>8857440</v>
      </c>
      <c r="H167" s="24">
        <f>IFERROR(VLOOKUP(E167,Total_Nacional!$A$4:$Y$349,13,0)+VLOOKUP(E167,Total_Nacional!$A$4:$Y$349,15,0),0)</f>
        <v>63062</v>
      </c>
      <c r="I167" s="24">
        <f>IFERROR(VLOOKUP(E167,Total_Nacional!$A$4:$Y$349,17,0)+VLOOKUP(E167,Total_Nacional!$A$4:$Y$349,19,0),0)</f>
        <v>982942</v>
      </c>
      <c r="J167" s="25">
        <f>IFERROR(VLOOKUP(E167,Total_Nacional!$A$4:$Y$349,21,0),0)</f>
        <v>0</v>
      </c>
      <c r="K167" s="12">
        <f t="shared" si="2"/>
        <v>23117110</v>
      </c>
    </row>
    <row r="168" spans="1:11" x14ac:dyDescent="0.25">
      <c r="A168" s="4">
        <v>165</v>
      </c>
      <c r="B168" s="42" t="s">
        <v>805</v>
      </c>
      <c r="C168" s="5" t="s">
        <v>467</v>
      </c>
      <c r="D168" s="5" t="s">
        <v>107</v>
      </c>
      <c r="E168" s="9">
        <v>8405</v>
      </c>
      <c r="F168" s="24">
        <f>IFERROR(VLOOKUP(E168,Total_Nacional!$A$4:$Y$349,5,0)+VLOOKUP(E168,Total_Nacional!$A$4:$Y$349,7,0),0)</f>
        <v>32787870</v>
      </c>
      <c r="G168" s="24">
        <f>IFERROR(VLOOKUP(E168,Total_Nacional!$A$4:$Y$349,9,0)+VLOOKUP(E168,Total_Nacional!$A$4:$Y$349,11,0),0)</f>
        <v>1917438</v>
      </c>
      <c r="H168" s="24">
        <f>IFERROR(VLOOKUP(E168,Total_Nacional!$A$4:$Y$349,13,0)+VLOOKUP(E168,Total_Nacional!$A$4:$Y$349,15,0),0)</f>
        <v>727040</v>
      </c>
      <c r="I168" s="24">
        <f>IFERROR(VLOOKUP(E168,Total_Nacional!$A$4:$Y$349,17,0)+VLOOKUP(E168,Total_Nacional!$A$4:$Y$349,19,0),0)</f>
        <v>2303590</v>
      </c>
      <c r="J168" s="25">
        <f>IFERROR(VLOOKUP(E168,Total_Nacional!$A$4:$Y$349,21,0),0)</f>
        <v>0</v>
      </c>
      <c r="K168" s="12">
        <f t="shared" si="2"/>
        <v>37735938</v>
      </c>
    </row>
    <row r="169" spans="1:11" x14ac:dyDescent="0.25">
      <c r="A169" s="4">
        <v>166</v>
      </c>
      <c r="B169" s="42" t="s">
        <v>805</v>
      </c>
      <c r="C169" s="5" t="s">
        <v>468</v>
      </c>
      <c r="D169" s="5" t="s">
        <v>108</v>
      </c>
      <c r="E169" s="9">
        <v>8406</v>
      </c>
      <c r="F169" s="24">
        <f>IFERROR(VLOOKUP(E169,Total_Nacional!$A$4:$Y$349,5,0)+VLOOKUP(E169,Total_Nacional!$A$4:$Y$349,7,0),0)</f>
        <v>14410900</v>
      </c>
      <c r="G169" s="24">
        <f>IFERROR(VLOOKUP(E169,Total_Nacional!$A$4:$Y$349,9,0)+VLOOKUP(E169,Total_Nacional!$A$4:$Y$349,11,0),0)</f>
        <v>5377596</v>
      </c>
      <c r="H169" s="24">
        <f>IFERROR(VLOOKUP(E169,Total_Nacional!$A$4:$Y$349,13,0)+VLOOKUP(E169,Total_Nacional!$A$4:$Y$349,15,0),0)</f>
        <v>252248</v>
      </c>
      <c r="I169" s="24">
        <f>IFERROR(VLOOKUP(E169,Total_Nacional!$A$4:$Y$349,17,0)+VLOOKUP(E169,Total_Nacional!$A$4:$Y$349,19,0),0)</f>
        <v>2985838</v>
      </c>
      <c r="J169" s="25">
        <f>IFERROR(VLOOKUP(E169,Total_Nacional!$A$4:$Y$349,21,0),0)</f>
        <v>0</v>
      </c>
      <c r="K169" s="12">
        <f t="shared" si="2"/>
        <v>23026582</v>
      </c>
    </row>
    <row r="170" spans="1:11" x14ac:dyDescent="0.25">
      <c r="A170" s="4">
        <v>167</v>
      </c>
      <c r="B170" s="42" t="s">
        <v>805</v>
      </c>
      <c r="C170" s="5" t="s">
        <v>469</v>
      </c>
      <c r="D170" s="5" t="s">
        <v>470</v>
      </c>
      <c r="E170" s="9">
        <v>8407</v>
      </c>
      <c r="F170" s="24">
        <f>IFERROR(VLOOKUP(E170,Total_Nacional!$A$4:$Y$349,5,0)+VLOOKUP(E170,Total_Nacional!$A$4:$Y$349,7,0),0)</f>
        <v>40894458</v>
      </c>
      <c r="G170" s="24">
        <f>IFERROR(VLOOKUP(E170,Total_Nacional!$A$4:$Y$349,9,0)+VLOOKUP(E170,Total_Nacional!$A$4:$Y$349,11,0),0)</f>
        <v>1038224</v>
      </c>
      <c r="H170" s="24">
        <f>IFERROR(VLOOKUP(E170,Total_Nacional!$A$4:$Y$349,13,0)+VLOOKUP(E170,Total_Nacional!$A$4:$Y$349,15,0),0)</f>
        <v>630620</v>
      </c>
      <c r="I170" s="24">
        <f>IFERROR(VLOOKUP(E170,Total_Nacional!$A$4:$Y$349,17,0)+VLOOKUP(E170,Total_Nacional!$A$4:$Y$349,19,0),0)</f>
        <v>3842656</v>
      </c>
      <c r="J170" s="25">
        <f>IFERROR(VLOOKUP(E170,Total_Nacional!$A$4:$Y$349,21,0),0)</f>
        <v>0</v>
      </c>
      <c r="K170" s="12">
        <f t="shared" si="2"/>
        <v>46405958</v>
      </c>
    </row>
    <row r="171" spans="1:11" x14ac:dyDescent="0.25">
      <c r="A171" s="4">
        <v>168</v>
      </c>
      <c r="B171" s="42" t="s">
        <v>805</v>
      </c>
      <c r="C171" s="5" t="s">
        <v>471</v>
      </c>
      <c r="D171" s="5" t="s">
        <v>109</v>
      </c>
      <c r="E171" s="9">
        <v>8408</v>
      </c>
      <c r="F171" s="24">
        <f>IFERROR(VLOOKUP(E171,Total_Nacional!$A$4:$Y$349,5,0)+VLOOKUP(E171,Total_Nacional!$A$4:$Y$349,7,0),0)</f>
        <v>6026486</v>
      </c>
      <c r="G171" s="24">
        <f>IFERROR(VLOOKUP(E171,Total_Nacional!$A$4:$Y$349,9,0)+VLOOKUP(E171,Total_Nacional!$A$4:$Y$349,11,0),0)</f>
        <v>2740898</v>
      </c>
      <c r="H171" s="24">
        <f>IFERROR(VLOOKUP(E171,Total_Nacional!$A$4:$Y$349,13,0)+VLOOKUP(E171,Total_Nacional!$A$4:$Y$349,15,0),0)</f>
        <v>126124</v>
      </c>
      <c r="I171" s="24">
        <f>IFERROR(VLOOKUP(E171,Total_Nacional!$A$4:$Y$349,17,0)+VLOOKUP(E171,Total_Nacional!$A$4:$Y$349,19,0),0)</f>
        <v>285606</v>
      </c>
      <c r="J171" s="25">
        <f>IFERROR(VLOOKUP(E171,Total_Nacional!$A$4:$Y$349,21,0),0)</f>
        <v>0</v>
      </c>
      <c r="K171" s="12">
        <f t="shared" si="2"/>
        <v>9179114</v>
      </c>
    </row>
    <row r="172" spans="1:11" x14ac:dyDescent="0.25">
      <c r="A172" s="4">
        <v>169</v>
      </c>
      <c r="B172" s="42" t="s">
        <v>805</v>
      </c>
      <c r="C172" s="5" t="s">
        <v>472</v>
      </c>
      <c r="D172" s="5" t="s">
        <v>110</v>
      </c>
      <c r="E172" s="9">
        <v>8409</v>
      </c>
      <c r="F172" s="24">
        <f>IFERROR(VLOOKUP(E172,Total_Nacional!$A$4:$Y$349,5,0)+VLOOKUP(E172,Total_Nacional!$A$4:$Y$349,7,0),0)</f>
        <v>20653094</v>
      </c>
      <c r="G172" s="24">
        <f>IFERROR(VLOOKUP(E172,Total_Nacional!$A$4:$Y$349,9,0)+VLOOKUP(E172,Total_Nacional!$A$4:$Y$349,11,0),0)</f>
        <v>0</v>
      </c>
      <c r="H172" s="24">
        <f>IFERROR(VLOOKUP(E172,Total_Nacional!$A$4:$Y$349,13,0)+VLOOKUP(E172,Total_Nacional!$A$4:$Y$349,15,0),0)</f>
        <v>0</v>
      </c>
      <c r="I172" s="24">
        <f>IFERROR(VLOOKUP(E172,Total_Nacional!$A$4:$Y$349,17,0)+VLOOKUP(E172,Total_Nacional!$A$4:$Y$349,19,0),0)</f>
        <v>1387364</v>
      </c>
      <c r="J172" s="25">
        <f>IFERROR(VLOOKUP(E172,Total_Nacional!$A$4:$Y$349,21,0),0)</f>
        <v>0</v>
      </c>
      <c r="K172" s="12">
        <f t="shared" si="2"/>
        <v>22040458</v>
      </c>
    </row>
    <row r="173" spans="1:11" x14ac:dyDescent="0.25">
      <c r="A173" s="4">
        <v>170</v>
      </c>
      <c r="B173" s="42" t="s">
        <v>805</v>
      </c>
      <c r="C173" s="5" t="s">
        <v>473</v>
      </c>
      <c r="D173" s="5" t="s">
        <v>111</v>
      </c>
      <c r="E173" s="9">
        <v>8410</v>
      </c>
      <c r="F173" s="24">
        <f>IFERROR(VLOOKUP(E173,Total_Nacional!$A$4:$Y$349,5,0)+VLOOKUP(E173,Total_Nacional!$A$4:$Y$349,7,0),0)</f>
        <v>31971246</v>
      </c>
      <c r="G173" s="24">
        <f>IFERROR(VLOOKUP(E173,Total_Nacional!$A$4:$Y$349,9,0)+VLOOKUP(E173,Total_Nacional!$A$4:$Y$349,11,0),0)</f>
        <v>14000586</v>
      </c>
      <c r="H173" s="24">
        <f>IFERROR(VLOOKUP(E173,Total_Nacional!$A$4:$Y$349,13,0)+VLOOKUP(E173,Total_Nacional!$A$4:$Y$349,15,0),0)</f>
        <v>0</v>
      </c>
      <c r="I173" s="24">
        <f>IFERROR(VLOOKUP(E173,Total_Nacional!$A$4:$Y$349,17,0)+VLOOKUP(E173,Total_Nacional!$A$4:$Y$349,19,0),0)</f>
        <v>3186458</v>
      </c>
      <c r="J173" s="25">
        <f>IFERROR(VLOOKUP(E173,Total_Nacional!$A$4:$Y$349,21,0),0)</f>
        <v>0</v>
      </c>
      <c r="K173" s="12">
        <f t="shared" si="2"/>
        <v>49158290</v>
      </c>
    </row>
    <row r="174" spans="1:11" x14ac:dyDescent="0.25">
      <c r="A174" s="4">
        <v>171</v>
      </c>
      <c r="B174" s="42" t="s">
        <v>805</v>
      </c>
      <c r="C174" s="5" t="s">
        <v>474</v>
      </c>
      <c r="D174" s="5" t="s">
        <v>112</v>
      </c>
      <c r="E174" s="9">
        <v>8411</v>
      </c>
      <c r="F174" s="24">
        <f>IFERROR(VLOOKUP(E174,Total_Nacional!$A$4:$Y$349,5,0)+VLOOKUP(E174,Total_Nacional!$A$4:$Y$349,7,0),0)</f>
        <v>5118040</v>
      </c>
      <c r="G174" s="24">
        <f>IFERROR(VLOOKUP(E174,Total_Nacional!$A$4:$Y$349,9,0)+VLOOKUP(E174,Total_Nacional!$A$4:$Y$349,11,0),0)</f>
        <v>2425588</v>
      </c>
      <c r="H174" s="24">
        <f>IFERROR(VLOOKUP(E174,Total_Nacional!$A$4:$Y$349,13,0)+VLOOKUP(E174,Total_Nacional!$A$4:$Y$349,15,0),0)</f>
        <v>0</v>
      </c>
      <c r="I174" s="24">
        <f>IFERROR(VLOOKUP(E174,Total_Nacional!$A$4:$Y$349,17,0)+VLOOKUP(E174,Total_Nacional!$A$4:$Y$349,19,0),0)</f>
        <v>0</v>
      </c>
      <c r="J174" s="25">
        <f>IFERROR(VLOOKUP(E174,Total_Nacional!$A$4:$Y$349,21,0),0)</f>
        <v>0</v>
      </c>
      <c r="K174" s="12">
        <f t="shared" si="2"/>
        <v>7543628</v>
      </c>
    </row>
    <row r="175" spans="1:11" x14ac:dyDescent="0.25">
      <c r="A175" s="4">
        <v>172</v>
      </c>
      <c r="B175" s="42" t="s">
        <v>805</v>
      </c>
      <c r="C175" s="5" t="s">
        <v>475</v>
      </c>
      <c r="D175" s="5" t="s">
        <v>113</v>
      </c>
      <c r="E175" s="9">
        <v>8412</v>
      </c>
      <c r="F175" s="24">
        <f>IFERROR(VLOOKUP(E175,Total_Nacional!$A$4:$Y$349,5,0)+VLOOKUP(E175,Total_Nacional!$A$4:$Y$349,7,0),0)</f>
        <v>17908542</v>
      </c>
      <c r="G175" s="24">
        <f>IFERROR(VLOOKUP(E175,Total_Nacional!$A$4:$Y$349,9,0)+VLOOKUP(E175,Total_Nacional!$A$4:$Y$349,11,0),0)</f>
        <v>5196190</v>
      </c>
      <c r="H175" s="24">
        <f>IFERROR(VLOOKUP(E175,Total_Nacional!$A$4:$Y$349,13,0)+VLOOKUP(E175,Total_Nacional!$A$4:$Y$349,15,0),0)</f>
        <v>189186</v>
      </c>
      <c r="I175" s="24">
        <f>IFERROR(VLOOKUP(E175,Total_Nacional!$A$4:$Y$349,17,0)+VLOOKUP(E175,Total_Nacional!$A$4:$Y$349,19,0),0)</f>
        <v>2778382</v>
      </c>
      <c r="J175" s="25">
        <f>IFERROR(VLOOKUP(E175,Total_Nacional!$A$4:$Y$349,21,0),0)</f>
        <v>36328</v>
      </c>
      <c r="K175" s="12">
        <f t="shared" si="2"/>
        <v>26108628</v>
      </c>
    </row>
    <row r="176" spans="1:11" x14ac:dyDescent="0.25">
      <c r="A176" s="4">
        <v>173</v>
      </c>
      <c r="B176" s="42" t="s">
        <v>805</v>
      </c>
      <c r="C176" s="5" t="s">
        <v>476</v>
      </c>
      <c r="D176" s="5" t="s">
        <v>114</v>
      </c>
      <c r="E176" s="9">
        <v>8413</v>
      </c>
      <c r="F176" s="24">
        <f>IFERROR(VLOOKUP(E176,Total_Nacional!$A$4:$Y$349,5,0)+VLOOKUP(E176,Total_Nacional!$A$4:$Y$349,7,0),0)</f>
        <v>6278734</v>
      </c>
      <c r="G176" s="24">
        <f>IFERROR(VLOOKUP(E176,Total_Nacional!$A$4:$Y$349,9,0)+VLOOKUP(E176,Total_Nacional!$A$4:$Y$349,11,0),0)</f>
        <v>2918650</v>
      </c>
      <c r="H176" s="24">
        <f>IFERROR(VLOOKUP(E176,Total_Nacional!$A$4:$Y$349,13,0)+VLOOKUP(E176,Total_Nacional!$A$4:$Y$349,15,0),0)</f>
        <v>0</v>
      </c>
      <c r="I176" s="24">
        <f>IFERROR(VLOOKUP(E176,Total_Nacional!$A$4:$Y$349,17,0)+VLOOKUP(E176,Total_Nacional!$A$4:$Y$349,19,0),0)</f>
        <v>0</v>
      </c>
      <c r="J176" s="25">
        <f>IFERROR(VLOOKUP(E176,Total_Nacional!$A$4:$Y$349,21,0),0)</f>
        <v>0</v>
      </c>
      <c r="K176" s="12">
        <f t="shared" si="2"/>
        <v>9197384</v>
      </c>
    </row>
    <row r="177" spans="1:11" x14ac:dyDescent="0.25">
      <c r="A177" s="4">
        <v>174</v>
      </c>
      <c r="B177" s="42" t="s">
        <v>805</v>
      </c>
      <c r="C177" s="5" t="s">
        <v>477</v>
      </c>
      <c r="D177" s="5" t="s">
        <v>478</v>
      </c>
      <c r="E177" s="9">
        <v>8414</v>
      </c>
      <c r="F177" s="24">
        <f>IFERROR(VLOOKUP(E177,Total_Nacional!$A$4:$Y$349,5,0)+VLOOKUP(E177,Total_Nacional!$A$4:$Y$349,7,0),0)</f>
        <v>13666534</v>
      </c>
      <c r="G177" s="24">
        <f>IFERROR(VLOOKUP(E177,Total_Nacional!$A$4:$Y$349,9,0)+VLOOKUP(E177,Total_Nacional!$A$4:$Y$349,11,0),0)</f>
        <v>4142406</v>
      </c>
      <c r="H177" s="24">
        <f>IFERROR(VLOOKUP(E177,Total_Nacional!$A$4:$Y$349,13,0)+VLOOKUP(E177,Total_Nacional!$A$4:$Y$349,15,0),0)</f>
        <v>0</v>
      </c>
      <c r="I177" s="24">
        <f>IFERROR(VLOOKUP(E177,Total_Nacional!$A$4:$Y$349,17,0)+VLOOKUP(E177,Total_Nacional!$A$4:$Y$349,19,0),0)</f>
        <v>0</v>
      </c>
      <c r="J177" s="25">
        <f>IFERROR(VLOOKUP(E177,Total_Nacional!$A$4:$Y$349,21,0),0)</f>
        <v>0</v>
      </c>
      <c r="K177" s="12">
        <f t="shared" si="2"/>
        <v>17808940</v>
      </c>
    </row>
    <row r="178" spans="1:11" x14ac:dyDescent="0.25">
      <c r="A178" s="4">
        <v>175</v>
      </c>
      <c r="B178" s="42" t="s">
        <v>806</v>
      </c>
      <c r="C178" s="5" t="s">
        <v>508</v>
      </c>
      <c r="D178" s="5" t="s">
        <v>115</v>
      </c>
      <c r="E178" s="9">
        <v>9101</v>
      </c>
      <c r="F178" s="24">
        <f>IFERROR(VLOOKUP(E178,Total_Nacional!$A$4:$Y$349,5,0)+VLOOKUP(E178,Total_Nacional!$A$4:$Y$349,7,0),0)</f>
        <v>53373304</v>
      </c>
      <c r="G178" s="24">
        <f>IFERROR(VLOOKUP(E178,Total_Nacional!$A$4:$Y$349,9,0)+VLOOKUP(E178,Total_Nacional!$A$4:$Y$349,11,0),0)</f>
        <v>21580754</v>
      </c>
      <c r="H178" s="24">
        <f>IFERROR(VLOOKUP(E178,Total_Nacional!$A$4:$Y$349,13,0)+VLOOKUP(E178,Total_Nacional!$A$4:$Y$349,15,0),0)</f>
        <v>0</v>
      </c>
      <c r="I178" s="24">
        <f>IFERROR(VLOOKUP(E178,Total_Nacional!$A$4:$Y$349,17,0)+VLOOKUP(E178,Total_Nacional!$A$4:$Y$349,19,0),0)</f>
        <v>7351732</v>
      </c>
      <c r="J178" s="25">
        <f>IFERROR(VLOOKUP(E178,Total_Nacional!$A$4:$Y$349,21,0),0)</f>
        <v>0</v>
      </c>
      <c r="K178" s="12">
        <f t="shared" si="2"/>
        <v>82305790</v>
      </c>
    </row>
    <row r="179" spans="1:11" x14ac:dyDescent="0.25">
      <c r="A179" s="4">
        <v>176</v>
      </c>
      <c r="B179" s="42" t="s">
        <v>806</v>
      </c>
      <c r="C179" s="5" t="s">
        <v>509</v>
      </c>
      <c r="D179" s="5" t="s">
        <v>510</v>
      </c>
      <c r="E179" s="9">
        <v>9102</v>
      </c>
      <c r="F179" s="24">
        <f>IFERROR(VLOOKUP(E179,Total_Nacional!$A$4:$Y$349,5,0)+VLOOKUP(E179,Total_Nacional!$A$4:$Y$349,7,0),0)</f>
        <v>16068310</v>
      </c>
      <c r="G179" s="24">
        <f>IFERROR(VLOOKUP(E179,Total_Nacional!$A$4:$Y$349,9,0)+VLOOKUP(E179,Total_Nacional!$A$4:$Y$349,11,0),0)</f>
        <v>1784006</v>
      </c>
      <c r="H179" s="24">
        <f>IFERROR(VLOOKUP(E179,Total_Nacional!$A$4:$Y$349,13,0)+VLOOKUP(E179,Total_Nacional!$A$4:$Y$349,15,0),0)</f>
        <v>0</v>
      </c>
      <c r="I179" s="24">
        <f>IFERROR(VLOOKUP(E179,Total_Nacional!$A$4:$Y$349,17,0)+VLOOKUP(E179,Total_Nacional!$A$4:$Y$349,19,0),0)</f>
        <v>3141666</v>
      </c>
      <c r="J179" s="25">
        <f>IFERROR(VLOOKUP(E179,Total_Nacional!$A$4:$Y$349,21,0),0)</f>
        <v>0</v>
      </c>
      <c r="K179" s="12">
        <f t="shared" si="2"/>
        <v>20993982</v>
      </c>
    </row>
    <row r="180" spans="1:11" x14ac:dyDescent="0.25">
      <c r="A180" s="4">
        <v>177</v>
      </c>
      <c r="B180" s="42" t="s">
        <v>806</v>
      </c>
      <c r="C180" s="5" t="s">
        <v>511</v>
      </c>
      <c r="D180" s="5" t="s">
        <v>116</v>
      </c>
      <c r="E180" s="9">
        <v>9103</v>
      </c>
      <c r="F180" s="24">
        <f>IFERROR(VLOOKUP(E180,Total_Nacional!$A$4:$Y$349,5,0)+VLOOKUP(E180,Total_Nacional!$A$4:$Y$349,7,0),0)</f>
        <v>12869596</v>
      </c>
      <c r="G180" s="24">
        <f>IFERROR(VLOOKUP(E180,Total_Nacional!$A$4:$Y$349,9,0)+VLOOKUP(E180,Total_Nacional!$A$4:$Y$349,11,0),0)</f>
        <v>3586282</v>
      </c>
      <c r="H180" s="24">
        <f>IFERROR(VLOOKUP(E180,Total_Nacional!$A$4:$Y$349,13,0)+VLOOKUP(E180,Total_Nacional!$A$4:$Y$349,15,0),0)</f>
        <v>0</v>
      </c>
      <c r="I180" s="24">
        <f>IFERROR(VLOOKUP(E180,Total_Nacional!$A$4:$Y$349,17,0)+VLOOKUP(E180,Total_Nacional!$A$4:$Y$349,19,0),0)</f>
        <v>2251490</v>
      </c>
      <c r="J180" s="25">
        <f>IFERROR(VLOOKUP(E180,Total_Nacional!$A$4:$Y$349,21,0),0)</f>
        <v>0</v>
      </c>
      <c r="K180" s="12">
        <f t="shared" si="2"/>
        <v>18707368</v>
      </c>
    </row>
    <row r="181" spans="1:11" x14ac:dyDescent="0.25">
      <c r="A181" s="4">
        <v>178</v>
      </c>
      <c r="B181" s="42" t="s">
        <v>806</v>
      </c>
      <c r="C181" s="5" t="s">
        <v>512</v>
      </c>
      <c r="D181" s="5" t="s">
        <v>117</v>
      </c>
      <c r="E181" s="9">
        <v>9104</v>
      </c>
      <c r="F181" s="24">
        <f>IFERROR(VLOOKUP(E181,Total_Nacional!$A$4:$Y$349,5,0)+VLOOKUP(E181,Total_Nacional!$A$4:$Y$349,7,0),0)</f>
        <v>12758088</v>
      </c>
      <c r="G181" s="24">
        <f>IFERROR(VLOOKUP(E181,Total_Nacional!$A$4:$Y$349,9,0)+VLOOKUP(E181,Total_Nacional!$A$4:$Y$349,11,0),0)</f>
        <v>2633044</v>
      </c>
      <c r="H181" s="24">
        <f>IFERROR(VLOOKUP(E181,Total_Nacional!$A$4:$Y$349,13,0)+VLOOKUP(E181,Total_Nacional!$A$4:$Y$349,15,0),0)</f>
        <v>0</v>
      </c>
      <c r="I181" s="24">
        <f>IFERROR(VLOOKUP(E181,Total_Nacional!$A$4:$Y$349,17,0)+VLOOKUP(E181,Total_Nacional!$A$4:$Y$349,19,0),0)</f>
        <v>1843414</v>
      </c>
      <c r="J181" s="25">
        <f>IFERROR(VLOOKUP(E181,Total_Nacional!$A$4:$Y$349,21,0),0)</f>
        <v>0</v>
      </c>
      <c r="K181" s="12">
        <f t="shared" si="2"/>
        <v>17234546</v>
      </c>
    </row>
    <row r="182" spans="1:11" x14ac:dyDescent="0.25">
      <c r="A182" s="4">
        <v>179</v>
      </c>
      <c r="B182" s="42" t="s">
        <v>806</v>
      </c>
      <c r="C182" s="5" t="s">
        <v>513</v>
      </c>
      <c r="D182" s="5" t="s">
        <v>118</v>
      </c>
      <c r="E182" s="9">
        <v>9105</v>
      </c>
      <c r="F182" s="24">
        <f>IFERROR(VLOOKUP(E182,Total_Nacional!$A$4:$Y$349,5,0)+VLOOKUP(E182,Total_Nacional!$A$4:$Y$349,7,0),0)</f>
        <v>32212532</v>
      </c>
      <c r="G182" s="24">
        <f>IFERROR(VLOOKUP(E182,Total_Nacional!$A$4:$Y$349,9,0)+VLOOKUP(E182,Total_Nacional!$A$4:$Y$349,11,0),0)</f>
        <v>2684672</v>
      </c>
      <c r="H182" s="24">
        <f>IFERROR(VLOOKUP(E182,Total_Nacional!$A$4:$Y$349,13,0)+VLOOKUP(E182,Total_Nacional!$A$4:$Y$349,15,0),0)</f>
        <v>0</v>
      </c>
      <c r="I182" s="24">
        <f>IFERROR(VLOOKUP(E182,Total_Nacional!$A$4:$Y$349,17,0)+VLOOKUP(E182,Total_Nacional!$A$4:$Y$349,19,0),0)</f>
        <v>3167716</v>
      </c>
      <c r="J182" s="25">
        <f>IFERROR(VLOOKUP(E182,Total_Nacional!$A$4:$Y$349,21,0),0)</f>
        <v>0</v>
      </c>
      <c r="K182" s="12">
        <f t="shared" si="2"/>
        <v>38064920</v>
      </c>
    </row>
    <row r="183" spans="1:11" x14ac:dyDescent="0.25">
      <c r="A183" s="4">
        <v>180</v>
      </c>
      <c r="B183" s="42" t="s">
        <v>806</v>
      </c>
      <c r="C183" s="5" t="s">
        <v>514</v>
      </c>
      <c r="D183" s="5" t="s">
        <v>119</v>
      </c>
      <c r="E183" s="9">
        <v>9106</v>
      </c>
      <c r="F183" s="24">
        <f>IFERROR(VLOOKUP(E183,Total_Nacional!$A$4:$Y$349,5,0)+VLOOKUP(E183,Total_Nacional!$A$4:$Y$349,7,0),0)</f>
        <v>11062722</v>
      </c>
      <c r="G183" s="24">
        <f>IFERROR(VLOOKUP(E183,Total_Nacional!$A$4:$Y$349,9,0)+VLOOKUP(E183,Total_Nacional!$A$4:$Y$349,11,0),0)</f>
        <v>3281934</v>
      </c>
      <c r="H183" s="24">
        <f>IFERROR(VLOOKUP(E183,Total_Nacional!$A$4:$Y$349,13,0)+VLOOKUP(E183,Total_Nacional!$A$4:$Y$349,15,0),0)</f>
        <v>0</v>
      </c>
      <c r="I183" s="24">
        <f>IFERROR(VLOOKUP(E183,Total_Nacional!$A$4:$Y$349,17,0)+VLOOKUP(E183,Total_Nacional!$A$4:$Y$349,19,0),0)</f>
        <v>3011888</v>
      </c>
      <c r="J183" s="25">
        <f>IFERROR(VLOOKUP(E183,Total_Nacional!$A$4:$Y$349,21,0),0)</f>
        <v>0</v>
      </c>
      <c r="K183" s="12">
        <f t="shared" si="2"/>
        <v>17356544</v>
      </c>
    </row>
    <row r="184" spans="1:11" x14ac:dyDescent="0.25">
      <c r="A184" s="4">
        <v>181</v>
      </c>
      <c r="B184" s="42" t="s">
        <v>806</v>
      </c>
      <c r="C184" s="5" t="s">
        <v>515</v>
      </c>
      <c r="D184" s="5" t="s">
        <v>516</v>
      </c>
      <c r="E184" s="9">
        <v>9107</v>
      </c>
      <c r="F184" s="24">
        <f>IFERROR(VLOOKUP(E184,Total_Nacional!$A$4:$Y$349,5,0)+VLOOKUP(E184,Total_Nacional!$A$4:$Y$349,7,0),0)</f>
        <v>25156074</v>
      </c>
      <c r="G184" s="24">
        <f>IFERROR(VLOOKUP(E184,Total_Nacional!$A$4:$Y$349,9,0)+VLOOKUP(E184,Total_Nacional!$A$4:$Y$349,11,0),0)</f>
        <v>2492304</v>
      </c>
      <c r="H184" s="24">
        <f>IFERROR(VLOOKUP(E184,Total_Nacional!$A$4:$Y$349,13,0)+VLOOKUP(E184,Total_Nacional!$A$4:$Y$349,15,0),0)</f>
        <v>5493702</v>
      </c>
      <c r="I184" s="24">
        <f>IFERROR(VLOOKUP(E184,Total_Nacional!$A$4:$Y$349,17,0)+VLOOKUP(E184,Total_Nacional!$A$4:$Y$349,19,0),0)</f>
        <v>3419964</v>
      </c>
      <c r="J184" s="25">
        <f>IFERROR(VLOOKUP(E184,Total_Nacional!$A$4:$Y$349,21,0),0)</f>
        <v>8208</v>
      </c>
      <c r="K184" s="12">
        <f t="shared" si="2"/>
        <v>36570252</v>
      </c>
    </row>
    <row r="185" spans="1:11" x14ac:dyDescent="0.25">
      <c r="A185" s="4">
        <v>182</v>
      </c>
      <c r="B185" s="42" t="s">
        <v>806</v>
      </c>
      <c r="C185" s="5" t="s">
        <v>517</v>
      </c>
      <c r="D185" s="5" t="s">
        <v>120</v>
      </c>
      <c r="E185" s="9">
        <v>9108</v>
      </c>
      <c r="F185" s="24">
        <f>IFERROR(VLOOKUP(E185,Total_Nacional!$A$4:$Y$349,5,0)+VLOOKUP(E185,Total_Nacional!$A$4:$Y$349,7,0),0)</f>
        <v>14270632</v>
      </c>
      <c r="G185" s="24">
        <f>IFERROR(VLOOKUP(E185,Total_Nacional!$A$4:$Y$349,9,0)+VLOOKUP(E185,Total_Nacional!$A$4:$Y$349,11,0),0)</f>
        <v>5159178</v>
      </c>
      <c r="H185" s="24">
        <f>IFERROR(VLOOKUP(E185,Total_Nacional!$A$4:$Y$349,13,0)+VLOOKUP(E185,Total_Nacional!$A$4:$Y$349,15,0),0)</f>
        <v>0</v>
      </c>
      <c r="I185" s="24">
        <f>IFERROR(VLOOKUP(E185,Total_Nacional!$A$4:$Y$349,17,0)+VLOOKUP(E185,Total_Nacional!$A$4:$Y$349,19,0),0)</f>
        <v>1394672</v>
      </c>
      <c r="J185" s="25">
        <f>IFERROR(VLOOKUP(E185,Total_Nacional!$A$4:$Y$349,21,0),0)</f>
        <v>63062</v>
      </c>
      <c r="K185" s="12">
        <f t="shared" si="2"/>
        <v>20887544</v>
      </c>
    </row>
    <row r="186" spans="1:11" x14ac:dyDescent="0.25">
      <c r="A186" s="4">
        <v>183</v>
      </c>
      <c r="B186" s="42" t="s">
        <v>806</v>
      </c>
      <c r="C186" s="5" t="s">
        <v>518</v>
      </c>
      <c r="D186" s="5" t="s">
        <v>121</v>
      </c>
      <c r="E186" s="9">
        <v>9109</v>
      </c>
      <c r="F186" s="24">
        <f>IFERROR(VLOOKUP(E186,Total_Nacional!$A$4:$Y$349,5,0)+VLOOKUP(E186,Total_Nacional!$A$4:$Y$349,7,0),0)</f>
        <v>39471026</v>
      </c>
      <c r="G186" s="24">
        <f>IFERROR(VLOOKUP(E186,Total_Nacional!$A$4:$Y$349,9,0)+VLOOKUP(E186,Total_Nacional!$A$4:$Y$349,11,0),0)</f>
        <v>12045192</v>
      </c>
      <c r="H186" s="24">
        <f>IFERROR(VLOOKUP(E186,Total_Nacional!$A$4:$Y$349,13,0)+VLOOKUP(E186,Total_Nacional!$A$4:$Y$349,15,0),0)</f>
        <v>630620</v>
      </c>
      <c r="I186" s="24">
        <f>IFERROR(VLOOKUP(E186,Total_Nacional!$A$4:$Y$349,17,0)+VLOOKUP(E186,Total_Nacional!$A$4:$Y$349,19,0),0)</f>
        <v>6758596</v>
      </c>
      <c r="J186" s="25">
        <f>IFERROR(VLOOKUP(E186,Total_Nacional!$A$4:$Y$349,21,0),0)</f>
        <v>0</v>
      </c>
      <c r="K186" s="12">
        <f t="shared" si="2"/>
        <v>58905434</v>
      </c>
    </row>
    <row r="187" spans="1:11" x14ac:dyDescent="0.25">
      <c r="A187" s="4">
        <v>184</v>
      </c>
      <c r="B187" s="42" t="s">
        <v>806</v>
      </c>
      <c r="C187" s="5" t="s">
        <v>519</v>
      </c>
      <c r="D187" s="5" t="s">
        <v>520</v>
      </c>
      <c r="E187" s="9">
        <v>9110</v>
      </c>
      <c r="F187" s="24">
        <f>IFERROR(VLOOKUP(E187,Total_Nacional!$A$4:$Y$349,5,0)+VLOOKUP(E187,Total_Nacional!$A$4:$Y$349,7,0),0)</f>
        <v>23073612</v>
      </c>
      <c r="G187" s="24">
        <f>IFERROR(VLOOKUP(E187,Total_Nacional!$A$4:$Y$349,9,0)+VLOOKUP(E187,Total_Nacional!$A$4:$Y$349,11,0),0)</f>
        <v>997558</v>
      </c>
      <c r="H187" s="24">
        <f>IFERROR(VLOOKUP(E187,Total_Nacional!$A$4:$Y$349,13,0)+VLOOKUP(E187,Total_Nacional!$A$4:$Y$349,15,0),0)</f>
        <v>0</v>
      </c>
      <c r="I187" s="24">
        <f>IFERROR(VLOOKUP(E187,Total_Nacional!$A$4:$Y$349,17,0)+VLOOKUP(E187,Total_Nacional!$A$4:$Y$349,19,0),0)</f>
        <v>2856060</v>
      </c>
      <c r="J187" s="25">
        <f>IFERROR(VLOOKUP(E187,Total_Nacional!$A$4:$Y$349,21,0),0)</f>
        <v>0</v>
      </c>
      <c r="K187" s="12">
        <f t="shared" si="2"/>
        <v>26927230</v>
      </c>
    </row>
    <row r="188" spans="1:11" x14ac:dyDescent="0.25">
      <c r="A188" s="4">
        <v>185</v>
      </c>
      <c r="B188" s="42" t="s">
        <v>806</v>
      </c>
      <c r="C188" s="5" t="s">
        <v>521</v>
      </c>
      <c r="D188" s="5" t="s">
        <v>122</v>
      </c>
      <c r="E188" s="9">
        <v>9111</v>
      </c>
      <c r="F188" s="24">
        <f>IFERROR(VLOOKUP(E188,Total_Nacional!$A$4:$Y$349,5,0)+VLOOKUP(E188,Total_Nacional!$A$4:$Y$349,7,0),0)</f>
        <v>24284168</v>
      </c>
      <c r="G188" s="24">
        <f>IFERROR(VLOOKUP(E188,Total_Nacional!$A$4:$Y$349,9,0)+VLOOKUP(E188,Total_Nacional!$A$4:$Y$349,11,0),0)</f>
        <v>4635940</v>
      </c>
      <c r="H188" s="24">
        <f>IFERROR(VLOOKUP(E188,Total_Nacional!$A$4:$Y$349,13,0)+VLOOKUP(E188,Total_Nacional!$A$4:$Y$349,15,0),0)</f>
        <v>0</v>
      </c>
      <c r="I188" s="24">
        <f>IFERROR(VLOOKUP(E188,Total_Nacional!$A$4:$Y$349,17,0)+VLOOKUP(E188,Total_Nacional!$A$4:$Y$349,19,0),0)</f>
        <v>919880</v>
      </c>
      <c r="J188" s="25">
        <f>IFERROR(VLOOKUP(E188,Total_Nacional!$A$4:$Y$349,21,0),0)</f>
        <v>0</v>
      </c>
      <c r="K188" s="12">
        <f t="shared" si="2"/>
        <v>29839988</v>
      </c>
    </row>
    <row r="189" spans="1:11" x14ac:dyDescent="0.25">
      <c r="A189" s="4">
        <v>186</v>
      </c>
      <c r="B189" s="42" t="s">
        <v>806</v>
      </c>
      <c r="C189" s="5" t="s">
        <v>522</v>
      </c>
      <c r="D189" s="5" t="s">
        <v>123</v>
      </c>
      <c r="E189" s="9">
        <v>9201</v>
      </c>
      <c r="F189" s="24">
        <f>IFERROR(VLOOKUP(E189,Total_Nacional!$A$4:$Y$349,5,0)+VLOOKUP(E189,Total_Nacional!$A$4:$Y$349,7,0),0)</f>
        <v>130246338</v>
      </c>
      <c r="G189" s="24">
        <f>IFERROR(VLOOKUP(E189,Total_Nacional!$A$4:$Y$349,9,0)+VLOOKUP(E189,Total_Nacional!$A$4:$Y$349,11,0),0)</f>
        <v>66134224</v>
      </c>
      <c r="H189" s="24">
        <f>IFERROR(VLOOKUP(E189,Total_Nacional!$A$4:$Y$349,13,0)+VLOOKUP(E189,Total_Nacional!$A$4:$Y$349,15,0),0)</f>
        <v>1546846</v>
      </c>
      <c r="I189" s="24">
        <f>IFERROR(VLOOKUP(E189,Total_Nacional!$A$4:$Y$349,17,0)+VLOOKUP(E189,Total_Nacional!$A$4:$Y$349,19,0),0)</f>
        <v>22004512</v>
      </c>
      <c r="J189" s="25">
        <f>IFERROR(VLOOKUP(E189,Total_Nacional!$A$4:$Y$349,21,0),0)</f>
        <v>37912</v>
      </c>
      <c r="K189" s="12">
        <f t="shared" si="2"/>
        <v>219969832</v>
      </c>
    </row>
    <row r="190" spans="1:11" x14ac:dyDescent="0.25">
      <c r="A190" s="4">
        <v>187</v>
      </c>
      <c r="B190" s="42" t="s">
        <v>806</v>
      </c>
      <c r="C190" s="5" t="s">
        <v>523</v>
      </c>
      <c r="D190" s="5" t="s">
        <v>524</v>
      </c>
      <c r="E190" s="9">
        <v>9202</v>
      </c>
      <c r="F190" s="24">
        <f>IFERROR(VLOOKUP(E190,Total_Nacional!$A$4:$Y$349,5,0)+VLOOKUP(E190,Total_Nacional!$A$4:$Y$349,7,0),0)</f>
        <v>19366748</v>
      </c>
      <c r="G190" s="24">
        <f>IFERROR(VLOOKUP(E190,Total_Nacional!$A$4:$Y$349,9,0)+VLOOKUP(E190,Total_Nacional!$A$4:$Y$349,11,0),0)</f>
        <v>8607430</v>
      </c>
      <c r="H190" s="24">
        <f>IFERROR(VLOOKUP(E190,Total_Nacional!$A$4:$Y$349,13,0)+VLOOKUP(E190,Total_Nacional!$A$4:$Y$349,15,0),0)</f>
        <v>0</v>
      </c>
      <c r="I190" s="24">
        <f>IFERROR(VLOOKUP(E190,Total_Nacional!$A$4:$Y$349,17,0)+VLOOKUP(E190,Total_Nacional!$A$4:$Y$349,19,0),0)</f>
        <v>3831694</v>
      </c>
      <c r="J190" s="25">
        <f>IFERROR(VLOOKUP(E190,Total_Nacional!$A$4:$Y$349,21,0),0)</f>
        <v>0</v>
      </c>
      <c r="K190" s="12">
        <f t="shared" si="2"/>
        <v>31805872</v>
      </c>
    </row>
    <row r="191" spans="1:11" x14ac:dyDescent="0.25">
      <c r="A191" s="4">
        <v>188</v>
      </c>
      <c r="B191" s="42" t="s">
        <v>806</v>
      </c>
      <c r="C191" s="5" t="s">
        <v>525</v>
      </c>
      <c r="D191" s="5" t="s">
        <v>124</v>
      </c>
      <c r="E191" s="9">
        <v>9203</v>
      </c>
      <c r="F191" s="24">
        <f>IFERROR(VLOOKUP(E191,Total_Nacional!$A$4:$Y$349,5,0)+VLOOKUP(E191,Total_Nacional!$A$4:$Y$349,7,0),0)</f>
        <v>22538590</v>
      </c>
      <c r="G191" s="24">
        <f>IFERROR(VLOOKUP(E191,Total_Nacional!$A$4:$Y$349,9,0)+VLOOKUP(E191,Total_Nacional!$A$4:$Y$349,11,0),0)</f>
        <v>8418716</v>
      </c>
      <c r="H191" s="24">
        <f>IFERROR(VLOOKUP(E191,Total_Nacional!$A$4:$Y$349,13,0)+VLOOKUP(E191,Total_Nacional!$A$4:$Y$349,15,0),0)</f>
        <v>0</v>
      </c>
      <c r="I191" s="24">
        <f>IFERROR(VLOOKUP(E191,Total_Nacional!$A$4:$Y$349,17,0)+VLOOKUP(E191,Total_Nacional!$A$4:$Y$349,19,0),0)</f>
        <v>2537096</v>
      </c>
      <c r="J191" s="25">
        <f>IFERROR(VLOOKUP(E191,Total_Nacional!$A$4:$Y$349,21,0),0)</f>
        <v>0</v>
      </c>
      <c r="K191" s="12">
        <f t="shared" si="2"/>
        <v>33494402</v>
      </c>
    </row>
    <row r="192" spans="1:11" x14ac:dyDescent="0.25">
      <c r="A192" s="4">
        <v>189</v>
      </c>
      <c r="B192" s="42" t="s">
        <v>806</v>
      </c>
      <c r="C192" s="5" t="s">
        <v>526</v>
      </c>
      <c r="D192" s="5" t="s">
        <v>125</v>
      </c>
      <c r="E192" s="9">
        <v>9204</v>
      </c>
      <c r="F192" s="24">
        <f>IFERROR(VLOOKUP(E192,Total_Nacional!$A$4:$Y$349,5,0)+VLOOKUP(E192,Total_Nacional!$A$4:$Y$349,7,0),0)</f>
        <v>16893186</v>
      </c>
      <c r="G192" s="24">
        <f>IFERROR(VLOOKUP(E192,Total_Nacional!$A$4:$Y$349,9,0)+VLOOKUP(E192,Total_Nacional!$A$4:$Y$349,11,0),0)</f>
        <v>6338614</v>
      </c>
      <c r="H192" s="24">
        <f>IFERROR(VLOOKUP(E192,Total_Nacional!$A$4:$Y$349,13,0)+VLOOKUP(E192,Total_Nacional!$A$4:$Y$349,15,0),0)</f>
        <v>0</v>
      </c>
      <c r="I192" s="24">
        <f>IFERROR(VLOOKUP(E192,Total_Nacional!$A$4:$Y$349,17,0)+VLOOKUP(E192,Total_Nacional!$A$4:$Y$349,19,0),0)</f>
        <v>2321860</v>
      </c>
      <c r="J192" s="25">
        <f>IFERROR(VLOOKUP(E192,Total_Nacional!$A$4:$Y$349,21,0),0)</f>
        <v>0</v>
      </c>
      <c r="K192" s="12">
        <f t="shared" si="2"/>
        <v>25553660</v>
      </c>
    </row>
    <row r="193" spans="1:11" x14ac:dyDescent="0.25">
      <c r="A193" s="4">
        <v>190</v>
      </c>
      <c r="B193" s="42" t="s">
        <v>806</v>
      </c>
      <c r="C193" s="5" t="s">
        <v>527</v>
      </c>
      <c r="D193" s="5" t="s">
        <v>126</v>
      </c>
      <c r="E193" s="9">
        <v>9205</v>
      </c>
      <c r="F193" s="24">
        <f>IFERROR(VLOOKUP(E193,Total_Nacional!$A$4:$Y$349,5,0)+VLOOKUP(E193,Total_Nacional!$A$4:$Y$349,7,0),0)</f>
        <v>44459760</v>
      </c>
      <c r="G193" s="24">
        <f>IFERROR(VLOOKUP(E193,Total_Nacional!$A$4:$Y$349,9,0)+VLOOKUP(E193,Total_Nacional!$A$4:$Y$349,11,0),0)</f>
        <v>27857250</v>
      </c>
      <c r="H193" s="24">
        <f>IFERROR(VLOOKUP(E193,Total_Nacional!$A$4:$Y$349,13,0)+VLOOKUP(E193,Total_Nacional!$A$4:$Y$349,15,0),0)</f>
        <v>474792</v>
      </c>
      <c r="I193" s="24">
        <f>IFERROR(VLOOKUP(E193,Total_Nacional!$A$4:$Y$349,17,0)+VLOOKUP(E193,Total_Nacional!$A$4:$Y$349,19,0),0)</f>
        <v>4046930</v>
      </c>
      <c r="J193" s="25">
        <f>IFERROR(VLOOKUP(E193,Total_Nacional!$A$4:$Y$349,21,0),0)</f>
        <v>0</v>
      </c>
      <c r="K193" s="12">
        <f t="shared" si="2"/>
        <v>76838732</v>
      </c>
    </row>
    <row r="194" spans="1:11" x14ac:dyDescent="0.25">
      <c r="A194" s="4">
        <v>191</v>
      </c>
      <c r="B194" s="42" t="s">
        <v>806</v>
      </c>
      <c r="C194" s="5" t="s">
        <v>528</v>
      </c>
      <c r="D194" s="5" t="s">
        <v>127</v>
      </c>
      <c r="E194" s="9">
        <v>9206</v>
      </c>
      <c r="F194" s="24">
        <f>IFERROR(VLOOKUP(E194,Total_Nacional!$A$4:$Y$349,5,0)+VLOOKUP(E194,Total_Nacional!$A$4:$Y$349,7,0),0)</f>
        <v>13444462</v>
      </c>
      <c r="G194" s="24">
        <f>IFERROR(VLOOKUP(E194,Total_Nacional!$A$4:$Y$349,9,0)+VLOOKUP(E194,Total_Nacional!$A$4:$Y$349,11,0),0)</f>
        <v>5055450</v>
      </c>
      <c r="H194" s="24">
        <f>IFERROR(VLOOKUP(E194,Total_Nacional!$A$4:$Y$349,13,0)+VLOOKUP(E194,Total_Nacional!$A$4:$Y$349,15,0),0)</f>
        <v>0</v>
      </c>
      <c r="I194" s="24">
        <f>IFERROR(VLOOKUP(E194,Total_Nacional!$A$4:$Y$349,17,0)+VLOOKUP(E194,Total_Nacional!$A$4:$Y$349,19,0),0)</f>
        <v>0</v>
      </c>
      <c r="J194" s="25">
        <f>IFERROR(VLOOKUP(E194,Total_Nacional!$A$4:$Y$349,21,0),0)</f>
        <v>0</v>
      </c>
      <c r="K194" s="12">
        <f t="shared" si="2"/>
        <v>18499912</v>
      </c>
    </row>
    <row r="195" spans="1:11" x14ac:dyDescent="0.25">
      <c r="A195" s="4">
        <v>192</v>
      </c>
      <c r="B195" s="42" t="s">
        <v>806</v>
      </c>
      <c r="C195" s="5" t="s">
        <v>529</v>
      </c>
      <c r="D195" s="5" t="s">
        <v>128</v>
      </c>
      <c r="E195" s="9">
        <v>9207</v>
      </c>
      <c r="F195" s="24">
        <f>IFERROR(VLOOKUP(E195,Total_Nacional!$A$4:$Y$349,5,0)+VLOOKUP(E195,Total_Nacional!$A$4:$Y$349,7,0),0)</f>
        <v>22674732</v>
      </c>
      <c r="G195" s="24">
        <f>IFERROR(VLOOKUP(E195,Total_Nacional!$A$4:$Y$349,9,0)+VLOOKUP(E195,Total_Nacional!$A$4:$Y$349,11,0),0)</f>
        <v>3690010</v>
      </c>
      <c r="H195" s="24">
        <f>IFERROR(VLOOKUP(E195,Total_Nacional!$A$4:$Y$349,13,0)+VLOOKUP(E195,Total_Nacional!$A$4:$Y$349,15,0),0)</f>
        <v>0</v>
      </c>
      <c r="I195" s="24">
        <f>IFERROR(VLOOKUP(E195,Total_Nacional!$A$4:$Y$349,17,0)+VLOOKUP(E195,Total_Nacional!$A$4:$Y$349,19,0),0)</f>
        <v>1709982</v>
      </c>
      <c r="J195" s="25">
        <f>IFERROR(VLOOKUP(E195,Total_Nacional!$A$4:$Y$349,21,0),0)</f>
        <v>0</v>
      </c>
      <c r="K195" s="12">
        <f t="shared" si="2"/>
        <v>28074724</v>
      </c>
    </row>
    <row r="196" spans="1:11" x14ac:dyDescent="0.25">
      <c r="A196" s="4">
        <v>193</v>
      </c>
      <c r="B196" s="42" t="s">
        <v>806</v>
      </c>
      <c r="C196" s="5" t="s">
        <v>530</v>
      </c>
      <c r="D196" s="5" t="s">
        <v>129</v>
      </c>
      <c r="E196" s="9">
        <v>9208</v>
      </c>
      <c r="F196" s="24">
        <f>IFERROR(VLOOKUP(E196,Total_Nacional!$A$4:$Y$349,5,0)+VLOOKUP(E196,Total_Nacional!$A$4:$Y$349,7,0),0)</f>
        <v>0</v>
      </c>
      <c r="G196" s="24">
        <f>IFERROR(VLOOKUP(E196,Total_Nacional!$A$4:$Y$349,9,0)+VLOOKUP(E196,Total_Nacional!$A$4:$Y$349,11,0),0)</f>
        <v>13887662</v>
      </c>
      <c r="H196" s="24">
        <f>IFERROR(VLOOKUP(E196,Total_Nacional!$A$4:$Y$349,13,0)+VLOOKUP(E196,Total_Nacional!$A$4:$Y$349,15,0),0)</f>
        <v>630620</v>
      </c>
      <c r="I196" s="24">
        <f>IFERROR(VLOOKUP(E196,Total_Nacional!$A$4:$Y$349,17,0)+VLOOKUP(E196,Total_Nacional!$A$4:$Y$349,19,0),0)</f>
        <v>0</v>
      </c>
      <c r="J196" s="25">
        <f>IFERROR(VLOOKUP(E196,Total_Nacional!$A$4:$Y$349,21,0),0)</f>
        <v>0</v>
      </c>
      <c r="K196" s="12">
        <f t="shared" si="2"/>
        <v>14518282</v>
      </c>
    </row>
    <row r="197" spans="1:11" x14ac:dyDescent="0.25">
      <c r="A197" s="4">
        <v>194</v>
      </c>
      <c r="B197" s="42" t="s">
        <v>806</v>
      </c>
      <c r="C197" s="5" t="s">
        <v>531</v>
      </c>
      <c r="D197" s="5" t="s">
        <v>130</v>
      </c>
      <c r="E197" s="9">
        <v>9209</v>
      </c>
      <c r="F197" s="24">
        <f>IFERROR(VLOOKUP(E197,Total_Nacional!$A$4:$Y$349,5,0)+VLOOKUP(E197,Total_Nacional!$A$4:$Y$349,7,0),0)</f>
        <v>0</v>
      </c>
      <c r="G197" s="24">
        <f>IFERROR(VLOOKUP(E197,Total_Nacional!$A$4:$Y$349,9,0)+VLOOKUP(E197,Total_Nacional!$A$4:$Y$349,11,0),0)</f>
        <v>9094128</v>
      </c>
      <c r="H197" s="24">
        <f>IFERROR(VLOOKUP(E197,Total_Nacional!$A$4:$Y$349,13,0)+VLOOKUP(E197,Total_Nacional!$A$4:$Y$349,15,0),0)</f>
        <v>0</v>
      </c>
      <c r="I197" s="24">
        <f>IFERROR(VLOOKUP(E197,Total_Nacional!$A$4:$Y$349,17,0)+VLOOKUP(E197,Total_Nacional!$A$4:$Y$349,19,0),0)</f>
        <v>0</v>
      </c>
      <c r="J197" s="25">
        <f>IFERROR(VLOOKUP(E197,Total_Nacional!$A$4:$Y$349,21,0),0)</f>
        <v>0</v>
      </c>
      <c r="K197" s="12">
        <f t="shared" ref="K197:K260" si="3">SUM(F197:J197)</f>
        <v>9094128</v>
      </c>
    </row>
    <row r="198" spans="1:11" x14ac:dyDescent="0.25">
      <c r="A198" s="4">
        <v>195</v>
      </c>
      <c r="B198" s="42" t="s">
        <v>806</v>
      </c>
      <c r="C198" s="5" t="s">
        <v>532</v>
      </c>
      <c r="D198" s="5" t="s">
        <v>533</v>
      </c>
      <c r="E198" s="9">
        <v>9210</v>
      </c>
      <c r="F198" s="24">
        <f>IFERROR(VLOOKUP(E198,Total_Nacional!$A$4:$Y$349,5,0)+VLOOKUP(E198,Total_Nacional!$A$4:$Y$349,7,0),0)</f>
        <v>0</v>
      </c>
      <c r="G198" s="24">
        <f>IFERROR(VLOOKUP(E198,Total_Nacional!$A$4:$Y$349,9,0)+VLOOKUP(E198,Total_Nacional!$A$4:$Y$349,11,0),0)</f>
        <v>5563128</v>
      </c>
      <c r="H198" s="24">
        <f>IFERROR(VLOOKUP(E198,Total_Nacional!$A$4:$Y$349,13,0)+VLOOKUP(E198,Total_Nacional!$A$4:$Y$349,15,0),0)</f>
        <v>0</v>
      </c>
      <c r="I198" s="24">
        <f>IFERROR(VLOOKUP(E198,Total_Nacional!$A$4:$Y$349,17,0)+VLOOKUP(E198,Total_Nacional!$A$4:$Y$349,19,0),0)</f>
        <v>0</v>
      </c>
      <c r="J198" s="25">
        <f>IFERROR(VLOOKUP(E198,Total_Nacional!$A$4:$Y$349,21,0),0)</f>
        <v>0</v>
      </c>
      <c r="K198" s="12">
        <f t="shared" si="3"/>
        <v>5563128</v>
      </c>
    </row>
    <row r="199" spans="1:11" x14ac:dyDescent="0.25">
      <c r="A199" s="4">
        <v>196</v>
      </c>
      <c r="B199" s="42" t="s">
        <v>806</v>
      </c>
      <c r="C199" s="5" t="s">
        <v>534</v>
      </c>
      <c r="D199" s="5" t="s">
        <v>535</v>
      </c>
      <c r="E199" s="9">
        <v>9211</v>
      </c>
      <c r="F199" s="24">
        <f>IFERROR(VLOOKUP(E199,Total_Nacional!$A$4:$Y$349,5,0)+VLOOKUP(E199,Total_Nacional!$A$4:$Y$349,7,0),0)</f>
        <v>22959866</v>
      </c>
      <c r="G199" s="24">
        <f>IFERROR(VLOOKUP(E199,Total_Nacional!$A$4:$Y$349,9,0)+VLOOKUP(E199,Total_Nacional!$A$4:$Y$349,11,0),0)</f>
        <v>11163268</v>
      </c>
      <c r="H199" s="24">
        <f>IFERROR(VLOOKUP(E199,Total_Nacional!$A$4:$Y$349,13,0)+VLOOKUP(E199,Total_Nacional!$A$4:$Y$349,15,0),0)</f>
        <v>0</v>
      </c>
      <c r="I199" s="24">
        <f>IFERROR(VLOOKUP(E199,Total_Nacional!$A$4:$Y$349,17,0)+VLOOKUP(E199,Total_Nacional!$A$4:$Y$349,19,0),0)</f>
        <v>0</v>
      </c>
      <c r="J199" s="25">
        <f>IFERROR(VLOOKUP(E199,Total_Nacional!$A$4:$Y$349,21,0),0)</f>
        <v>0</v>
      </c>
      <c r="K199" s="12">
        <f t="shared" si="3"/>
        <v>34123134</v>
      </c>
    </row>
    <row r="200" spans="1:11" x14ac:dyDescent="0.25">
      <c r="A200" s="4">
        <v>197</v>
      </c>
      <c r="B200" s="42" t="s">
        <v>806</v>
      </c>
      <c r="C200" s="5" t="s">
        <v>536</v>
      </c>
      <c r="D200" s="5" t="s">
        <v>131</v>
      </c>
      <c r="E200" s="9">
        <v>9212</v>
      </c>
      <c r="F200" s="24">
        <f>IFERROR(VLOOKUP(E200,Total_Nacional!$A$4:$Y$349,5,0)+VLOOKUP(E200,Total_Nacional!$A$4:$Y$349,7,0),0)</f>
        <v>22125916</v>
      </c>
      <c r="G200" s="24">
        <f>IFERROR(VLOOKUP(E200,Total_Nacional!$A$4:$Y$349,9,0)+VLOOKUP(E200,Total_Nacional!$A$4:$Y$349,11,0),0)</f>
        <v>5956588</v>
      </c>
      <c r="H200" s="24">
        <f>IFERROR(VLOOKUP(E200,Total_Nacional!$A$4:$Y$349,13,0)+VLOOKUP(E200,Total_Nacional!$A$4:$Y$349,15,0),0)</f>
        <v>0</v>
      </c>
      <c r="I200" s="24">
        <f>IFERROR(VLOOKUP(E200,Total_Nacional!$A$4:$Y$349,17,0)+VLOOKUP(E200,Total_Nacional!$A$4:$Y$349,19,0),0)</f>
        <v>0</v>
      </c>
      <c r="J200" s="25">
        <f>IFERROR(VLOOKUP(E200,Total_Nacional!$A$4:$Y$349,21,0),0)</f>
        <v>0</v>
      </c>
      <c r="K200" s="12">
        <f t="shared" si="3"/>
        <v>28082504</v>
      </c>
    </row>
    <row r="201" spans="1:11" x14ac:dyDescent="0.25">
      <c r="A201" s="4">
        <v>198</v>
      </c>
      <c r="B201" s="42" t="s">
        <v>806</v>
      </c>
      <c r="C201" s="5" t="s">
        <v>537</v>
      </c>
      <c r="D201" s="5" t="s">
        <v>538</v>
      </c>
      <c r="E201" s="9">
        <v>9213</v>
      </c>
      <c r="F201" s="24">
        <f>IFERROR(VLOOKUP(E201,Total_Nacional!$A$4:$Y$349,5,0)+VLOOKUP(E201,Total_Nacional!$A$4:$Y$349,7,0),0)</f>
        <v>0</v>
      </c>
      <c r="G201" s="24">
        <f>IFERROR(VLOOKUP(E201,Total_Nacional!$A$4:$Y$349,9,0)+VLOOKUP(E201,Total_Nacional!$A$4:$Y$349,11,0),0)</f>
        <v>2796180</v>
      </c>
      <c r="H201" s="24">
        <f>IFERROR(VLOOKUP(E201,Total_Nacional!$A$4:$Y$349,13,0)+VLOOKUP(E201,Total_Nacional!$A$4:$Y$349,15,0),0)</f>
        <v>0</v>
      </c>
      <c r="I201" s="24">
        <f>IFERROR(VLOOKUP(E201,Total_Nacional!$A$4:$Y$349,17,0)+VLOOKUP(E201,Total_Nacional!$A$4:$Y$349,19,0),0)</f>
        <v>0</v>
      </c>
      <c r="J201" s="25">
        <f>IFERROR(VLOOKUP(E201,Total_Nacional!$A$4:$Y$349,21,0),0)</f>
        <v>0</v>
      </c>
      <c r="K201" s="12">
        <f t="shared" si="3"/>
        <v>2796180</v>
      </c>
    </row>
    <row r="202" spans="1:11" x14ac:dyDescent="0.25">
      <c r="A202" s="4">
        <v>199</v>
      </c>
      <c r="B202" s="42" t="s">
        <v>806</v>
      </c>
      <c r="C202" s="5" t="s">
        <v>539</v>
      </c>
      <c r="D202" s="5" t="s">
        <v>132</v>
      </c>
      <c r="E202" s="9">
        <v>9214</v>
      </c>
      <c r="F202" s="24">
        <f>IFERROR(VLOOKUP(E202,Total_Nacional!$A$4:$Y$349,5,0)+VLOOKUP(E202,Total_Nacional!$A$4:$Y$349,7,0),0)</f>
        <v>26772346</v>
      </c>
      <c r="G202" s="24">
        <f>IFERROR(VLOOKUP(E202,Total_Nacional!$A$4:$Y$349,9,0)+VLOOKUP(E202,Total_Nacional!$A$4:$Y$349,11,0),0)</f>
        <v>6917606</v>
      </c>
      <c r="H202" s="24">
        <f>IFERROR(VLOOKUP(E202,Total_Nacional!$A$4:$Y$349,13,0)+VLOOKUP(E202,Total_Nacional!$A$4:$Y$349,15,0),0)</f>
        <v>0</v>
      </c>
      <c r="I202" s="24">
        <f>IFERROR(VLOOKUP(E202,Total_Nacional!$A$4:$Y$349,17,0)+VLOOKUP(E202,Total_Nacional!$A$4:$Y$349,19,0),0)</f>
        <v>0</v>
      </c>
      <c r="J202" s="25">
        <f>IFERROR(VLOOKUP(E202,Total_Nacional!$A$4:$Y$349,21,0),0)</f>
        <v>0</v>
      </c>
      <c r="K202" s="12">
        <f t="shared" si="3"/>
        <v>33689952</v>
      </c>
    </row>
    <row r="203" spans="1:11" x14ac:dyDescent="0.25">
      <c r="A203" s="4">
        <v>200</v>
      </c>
      <c r="B203" s="42" t="s">
        <v>806</v>
      </c>
      <c r="C203" s="5" t="s">
        <v>540</v>
      </c>
      <c r="D203" s="5" t="s">
        <v>133</v>
      </c>
      <c r="E203" s="9">
        <v>9215</v>
      </c>
      <c r="F203" s="24">
        <f>IFERROR(VLOOKUP(E203,Total_Nacional!$A$4:$Y$349,5,0)+VLOOKUP(E203,Total_Nacional!$A$4:$Y$349,7,0),0)</f>
        <v>36529036</v>
      </c>
      <c r="G203" s="24">
        <f>IFERROR(VLOOKUP(E203,Total_Nacional!$A$4:$Y$349,9,0)+VLOOKUP(E203,Total_Nacional!$A$4:$Y$349,11,0),0)</f>
        <v>26851440</v>
      </c>
      <c r="H203" s="24">
        <f>IFERROR(VLOOKUP(E203,Total_Nacional!$A$4:$Y$349,13,0)+VLOOKUP(E203,Total_Nacional!$A$4:$Y$349,15,0),0)</f>
        <v>0</v>
      </c>
      <c r="I203" s="24">
        <f>IFERROR(VLOOKUP(E203,Total_Nacional!$A$4:$Y$349,17,0)+VLOOKUP(E203,Total_Nacional!$A$4:$Y$349,19,0),0)</f>
        <v>10563296</v>
      </c>
      <c r="J203" s="25">
        <f>IFERROR(VLOOKUP(E203,Total_Nacional!$A$4:$Y$349,21,0),0)</f>
        <v>0</v>
      </c>
      <c r="K203" s="12">
        <f t="shared" si="3"/>
        <v>73943772</v>
      </c>
    </row>
    <row r="204" spans="1:11" x14ac:dyDescent="0.25">
      <c r="A204" s="4">
        <v>201</v>
      </c>
      <c r="B204" s="42" t="s">
        <v>806</v>
      </c>
      <c r="C204" s="5" t="s">
        <v>541</v>
      </c>
      <c r="D204" s="5" t="s">
        <v>542</v>
      </c>
      <c r="E204" s="9">
        <v>9216</v>
      </c>
      <c r="F204" s="24">
        <f>IFERROR(VLOOKUP(E204,Total_Nacional!$A$4:$Y$349,5,0)+VLOOKUP(E204,Total_Nacional!$A$4:$Y$349,7,0),0)</f>
        <v>29149960</v>
      </c>
      <c r="G204" s="24">
        <f>IFERROR(VLOOKUP(E204,Total_Nacional!$A$4:$Y$349,9,0)+VLOOKUP(E204,Total_Nacional!$A$4:$Y$349,11,0),0)</f>
        <v>9586718</v>
      </c>
      <c r="H204" s="24">
        <f>IFERROR(VLOOKUP(E204,Total_Nacional!$A$4:$Y$349,13,0)+VLOOKUP(E204,Total_Nacional!$A$4:$Y$349,15,0),0)</f>
        <v>0</v>
      </c>
      <c r="I204" s="24">
        <f>IFERROR(VLOOKUP(E204,Total_Nacional!$A$4:$Y$349,17,0)+VLOOKUP(E204,Total_Nacional!$A$4:$Y$349,19,0),0)</f>
        <v>2437022</v>
      </c>
      <c r="J204" s="25">
        <f>IFERROR(VLOOKUP(E204,Total_Nacional!$A$4:$Y$349,21,0),0)</f>
        <v>0</v>
      </c>
      <c r="K204" s="12">
        <f t="shared" si="3"/>
        <v>41173700</v>
      </c>
    </row>
    <row r="205" spans="1:11" x14ac:dyDescent="0.25">
      <c r="A205" s="4">
        <v>202</v>
      </c>
      <c r="B205" s="42" t="s">
        <v>806</v>
      </c>
      <c r="C205" s="5" t="s">
        <v>543</v>
      </c>
      <c r="D205" s="5" t="s">
        <v>134</v>
      </c>
      <c r="E205" s="9">
        <v>9217</v>
      </c>
      <c r="F205" s="24">
        <f>IFERROR(VLOOKUP(E205,Total_Nacional!$A$4:$Y$349,5,0)+VLOOKUP(E205,Total_Nacional!$A$4:$Y$349,7,0),0)</f>
        <v>5236384</v>
      </c>
      <c r="G205" s="24">
        <f>IFERROR(VLOOKUP(E205,Total_Nacional!$A$4:$Y$349,9,0)+VLOOKUP(E205,Total_Nacional!$A$4:$Y$349,11,0),0)</f>
        <v>4020408</v>
      </c>
      <c r="H205" s="24">
        <f>IFERROR(VLOOKUP(E205,Total_Nacional!$A$4:$Y$349,13,0)+VLOOKUP(E205,Total_Nacional!$A$4:$Y$349,15,0),0)</f>
        <v>0</v>
      </c>
      <c r="I205" s="24">
        <f>IFERROR(VLOOKUP(E205,Total_Nacional!$A$4:$Y$349,17,0)+VLOOKUP(E205,Total_Nacional!$A$4:$Y$349,19,0),0)</f>
        <v>0</v>
      </c>
      <c r="J205" s="25">
        <f>IFERROR(VLOOKUP(E205,Total_Nacional!$A$4:$Y$349,21,0),0)</f>
        <v>0</v>
      </c>
      <c r="K205" s="12">
        <f t="shared" si="3"/>
        <v>9256792</v>
      </c>
    </row>
    <row r="206" spans="1:11" x14ac:dyDescent="0.25">
      <c r="A206" s="4">
        <v>203</v>
      </c>
      <c r="B206" s="42" t="s">
        <v>806</v>
      </c>
      <c r="C206" s="5" t="s">
        <v>544</v>
      </c>
      <c r="D206" s="5" t="s">
        <v>135</v>
      </c>
      <c r="E206" s="9">
        <v>9218</v>
      </c>
      <c r="F206" s="24">
        <f>IFERROR(VLOOKUP(E206,Total_Nacional!$A$4:$Y$349,5,0)+VLOOKUP(E206,Total_Nacional!$A$4:$Y$349,7,0),0)</f>
        <v>10576968</v>
      </c>
      <c r="G206" s="24">
        <f>IFERROR(VLOOKUP(E206,Total_Nacional!$A$4:$Y$349,9,0)+VLOOKUP(E206,Total_Nacional!$A$4:$Y$349,11,0),0)</f>
        <v>5378068</v>
      </c>
      <c r="H206" s="24">
        <f>IFERROR(VLOOKUP(E206,Total_Nacional!$A$4:$Y$349,13,0)+VLOOKUP(E206,Total_Nacional!$A$4:$Y$349,15,0),0)</f>
        <v>0</v>
      </c>
      <c r="I206" s="24">
        <f>IFERROR(VLOOKUP(E206,Total_Nacional!$A$4:$Y$349,17,0)+VLOOKUP(E206,Total_Nacional!$A$4:$Y$349,19,0),0)</f>
        <v>0</v>
      </c>
      <c r="J206" s="25">
        <f>IFERROR(VLOOKUP(E206,Total_Nacional!$A$4:$Y$349,21,0),0)</f>
        <v>0</v>
      </c>
      <c r="K206" s="12">
        <f t="shared" si="3"/>
        <v>15955036</v>
      </c>
    </row>
    <row r="207" spans="1:11" x14ac:dyDescent="0.25">
      <c r="A207" s="4">
        <v>204</v>
      </c>
      <c r="B207" s="42" t="s">
        <v>806</v>
      </c>
      <c r="C207" s="5" t="s">
        <v>545</v>
      </c>
      <c r="D207" s="5" t="s">
        <v>136</v>
      </c>
      <c r="E207" s="9">
        <v>9219</v>
      </c>
      <c r="F207" s="24">
        <f>IFERROR(VLOOKUP(E207,Total_Nacional!$A$4:$Y$349,5,0)+VLOOKUP(E207,Total_Nacional!$A$4:$Y$349,7,0),0)</f>
        <v>0</v>
      </c>
      <c r="G207" s="24">
        <f>IFERROR(VLOOKUP(E207,Total_Nacional!$A$4:$Y$349,9,0)+VLOOKUP(E207,Total_Nacional!$A$4:$Y$349,11,0),0)</f>
        <v>8367088</v>
      </c>
      <c r="H207" s="24">
        <f>IFERROR(VLOOKUP(E207,Total_Nacional!$A$4:$Y$349,13,0)+VLOOKUP(E207,Total_Nacional!$A$4:$Y$349,15,0),0)</f>
        <v>0</v>
      </c>
      <c r="I207" s="24">
        <f>IFERROR(VLOOKUP(E207,Total_Nacional!$A$4:$Y$349,17,0)+VLOOKUP(E207,Total_Nacional!$A$4:$Y$349,19,0),0)</f>
        <v>0</v>
      </c>
      <c r="J207" s="25">
        <f>IFERROR(VLOOKUP(E207,Total_Nacional!$A$4:$Y$349,21,0),0)</f>
        <v>0</v>
      </c>
      <c r="K207" s="12">
        <f t="shared" si="3"/>
        <v>8367088</v>
      </c>
    </row>
    <row r="208" spans="1:11" x14ac:dyDescent="0.25">
      <c r="A208" s="4">
        <v>205</v>
      </c>
      <c r="B208" s="42" t="s">
        <v>806</v>
      </c>
      <c r="C208" s="5" t="s">
        <v>546</v>
      </c>
      <c r="D208" s="5" t="s">
        <v>137</v>
      </c>
      <c r="E208" s="9">
        <v>9220</v>
      </c>
      <c r="F208" s="24">
        <f>IFERROR(VLOOKUP(E208,Total_Nacional!$A$4:$Y$349,5,0)+VLOOKUP(E208,Total_Nacional!$A$4:$Y$349,7,0),0)</f>
        <v>21643344</v>
      </c>
      <c r="G208" s="24">
        <f>IFERROR(VLOOKUP(E208,Total_Nacional!$A$4:$Y$349,9,0)+VLOOKUP(E208,Total_Nacional!$A$4:$Y$349,11,0),0)</f>
        <v>26671328</v>
      </c>
      <c r="H208" s="24">
        <f>IFERROR(VLOOKUP(E208,Total_Nacional!$A$4:$Y$349,13,0)+VLOOKUP(E208,Total_Nacional!$A$4:$Y$349,15,0),0)</f>
        <v>567558</v>
      </c>
      <c r="I208" s="24">
        <f>IFERROR(VLOOKUP(E208,Total_Nacional!$A$4:$Y$349,17,0)+VLOOKUP(E208,Total_Nacional!$A$4:$Y$349,19,0),0)</f>
        <v>13827904</v>
      </c>
      <c r="J208" s="25">
        <f>IFERROR(VLOOKUP(E208,Total_Nacional!$A$4:$Y$349,21,0),0)</f>
        <v>0</v>
      </c>
      <c r="K208" s="12">
        <f t="shared" si="3"/>
        <v>62710134</v>
      </c>
    </row>
    <row r="209" spans="1:11" x14ac:dyDescent="0.25">
      <c r="A209" s="4">
        <v>206</v>
      </c>
      <c r="B209" s="42" t="s">
        <v>806</v>
      </c>
      <c r="C209" s="5" t="s">
        <v>547</v>
      </c>
      <c r="D209" s="5" t="s">
        <v>138</v>
      </c>
      <c r="E209" s="9">
        <v>9221</v>
      </c>
      <c r="F209" s="24">
        <f>IFERROR(VLOOKUP(E209,Total_Nacional!$A$4:$Y$349,5,0)+VLOOKUP(E209,Total_Nacional!$A$4:$Y$349,7,0),0)</f>
        <v>9194202</v>
      </c>
      <c r="G209" s="24">
        <f>IFERROR(VLOOKUP(E209,Total_Nacional!$A$4:$Y$349,9,0)+VLOOKUP(E209,Total_Nacional!$A$4:$Y$349,11,0),0)</f>
        <v>4991916</v>
      </c>
      <c r="H209" s="24">
        <f>IFERROR(VLOOKUP(E209,Total_Nacional!$A$4:$Y$349,13,0)+VLOOKUP(E209,Total_Nacional!$A$4:$Y$349,15,0),0)</f>
        <v>252248</v>
      </c>
      <c r="I209" s="24">
        <f>IFERROR(VLOOKUP(E209,Total_Nacional!$A$4:$Y$349,17,0)+VLOOKUP(E209,Total_Nacional!$A$4:$Y$349,19,0),0)</f>
        <v>2533442</v>
      </c>
      <c r="J209" s="25">
        <f>IFERROR(VLOOKUP(E209,Total_Nacional!$A$4:$Y$349,21,0),0)</f>
        <v>0</v>
      </c>
      <c r="K209" s="12">
        <f t="shared" si="3"/>
        <v>16971808</v>
      </c>
    </row>
    <row r="210" spans="1:11" x14ac:dyDescent="0.25">
      <c r="A210" s="4">
        <v>207</v>
      </c>
      <c r="B210" s="42">
        <v>10</v>
      </c>
      <c r="C210" s="5" t="s">
        <v>564</v>
      </c>
      <c r="D210" s="5" t="s">
        <v>147</v>
      </c>
      <c r="E210" s="9">
        <v>10201</v>
      </c>
      <c r="F210" s="24">
        <f>IFERROR(VLOOKUP(E210,Total_Nacional!$A$4:$Y$349,5,0)+VLOOKUP(E210,Total_Nacional!$A$4:$Y$349,7,0),0)</f>
        <v>96017938</v>
      </c>
      <c r="G210" s="24">
        <f>IFERROR(VLOOKUP(E210,Total_Nacional!$A$4:$Y$349,9,0)+VLOOKUP(E210,Total_Nacional!$A$4:$Y$349,11,0),0)</f>
        <v>43425190</v>
      </c>
      <c r="H210" s="24">
        <f>IFERROR(VLOOKUP(E210,Total_Nacional!$A$4:$Y$349,13,0)+VLOOKUP(E210,Total_Nacional!$A$4:$Y$349,15,0),0)</f>
        <v>0</v>
      </c>
      <c r="I210" s="24">
        <f>IFERROR(VLOOKUP(E210,Total_Nacional!$A$4:$Y$349,17,0)+VLOOKUP(E210,Total_Nacional!$A$4:$Y$349,19,0),0)</f>
        <v>4050584</v>
      </c>
      <c r="J210" s="25">
        <f>IFERROR(VLOOKUP(E210,Total_Nacional!$A$4:$Y$349,21,0),0)</f>
        <v>0</v>
      </c>
      <c r="K210" s="12">
        <f t="shared" si="3"/>
        <v>143493712</v>
      </c>
    </row>
    <row r="211" spans="1:11" x14ac:dyDescent="0.25">
      <c r="A211" s="4">
        <v>208</v>
      </c>
      <c r="B211" s="42">
        <v>10</v>
      </c>
      <c r="C211" s="5" t="s">
        <v>565</v>
      </c>
      <c r="D211" s="5" t="s">
        <v>148</v>
      </c>
      <c r="E211" s="9">
        <v>10202</v>
      </c>
      <c r="F211" s="24">
        <f>IFERROR(VLOOKUP(E211,Total_Nacional!$A$4:$Y$349,5,0)+VLOOKUP(E211,Total_Nacional!$A$4:$Y$349,7,0),0)</f>
        <v>10925636</v>
      </c>
      <c r="G211" s="24">
        <f>IFERROR(VLOOKUP(E211,Total_Nacional!$A$4:$Y$349,9,0)+VLOOKUP(E211,Total_Nacional!$A$4:$Y$349,11,0),0)</f>
        <v>6646616</v>
      </c>
      <c r="H211" s="24">
        <f>IFERROR(VLOOKUP(E211,Total_Nacional!$A$4:$Y$349,13,0)+VLOOKUP(E211,Total_Nacional!$A$4:$Y$349,15,0),0)</f>
        <v>0</v>
      </c>
      <c r="I211" s="24">
        <f>IFERROR(VLOOKUP(E211,Total_Nacional!$A$4:$Y$349,17,0)+VLOOKUP(E211,Total_Nacional!$A$4:$Y$349,19,0),0)</f>
        <v>537854</v>
      </c>
      <c r="J211" s="25">
        <f>IFERROR(VLOOKUP(E211,Total_Nacional!$A$4:$Y$349,21,0),0)</f>
        <v>0</v>
      </c>
      <c r="K211" s="12">
        <f t="shared" si="3"/>
        <v>18110106</v>
      </c>
    </row>
    <row r="212" spans="1:11" x14ac:dyDescent="0.25">
      <c r="A212" s="4">
        <v>209</v>
      </c>
      <c r="B212" s="42">
        <v>10</v>
      </c>
      <c r="C212" s="5" t="s">
        <v>566</v>
      </c>
      <c r="D212" s="5" t="s">
        <v>149</v>
      </c>
      <c r="E212" s="9">
        <v>10203</v>
      </c>
      <c r="F212" s="24">
        <f>IFERROR(VLOOKUP(E212,Total_Nacional!$A$4:$Y$349,5,0)+VLOOKUP(E212,Total_Nacional!$A$4:$Y$349,7,0),0)</f>
        <v>11018874</v>
      </c>
      <c r="G212" s="24">
        <f>IFERROR(VLOOKUP(E212,Total_Nacional!$A$4:$Y$349,9,0)+VLOOKUP(E212,Total_Nacional!$A$4:$Y$349,11,0),0)</f>
        <v>3289714</v>
      </c>
      <c r="H212" s="24">
        <f>IFERROR(VLOOKUP(E212,Total_Nacional!$A$4:$Y$349,13,0)+VLOOKUP(E212,Total_Nacional!$A$4:$Y$349,15,0),0)</f>
        <v>0</v>
      </c>
      <c r="I212" s="24">
        <f>IFERROR(VLOOKUP(E212,Total_Nacional!$A$4:$Y$349,17,0)+VLOOKUP(E212,Total_Nacional!$A$4:$Y$349,19,0),0)</f>
        <v>1327956</v>
      </c>
      <c r="J212" s="25">
        <f>IFERROR(VLOOKUP(E212,Total_Nacional!$A$4:$Y$349,21,0),0)</f>
        <v>0</v>
      </c>
      <c r="K212" s="12">
        <f t="shared" si="3"/>
        <v>15636544</v>
      </c>
    </row>
    <row r="213" spans="1:11" x14ac:dyDescent="0.25">
      <c r="A213" s="4">
        <v>210</v>
      </c>
      <c r="B213" s="42">
        <v>10</v>
      </c>
      <c r="C213" s="5" t="s">
        <v>567</v>
      </c>
      <c r="D213" s="5" t="s">
        <v>150</v>
      </c>
      <c r="E213" s="9">
        <v>10204</v>
      </c>
      <c r="F213" s="24">
        <f>IFERROR(VLOOKUP(E213,Total_Nacional!$A$4:$Y$349,5,0)+VLOOKUP(E213,Total_Nacional!$A$4:$Y$349,7,0),0)</f>
        <v>14655368</v>
      </c>
      <c r="G213" s="24">
        <f>IFERROR(VLOOKUP(E213,Total_Nacional!$A$4:$Y$349,9,0)+VLOOKUP(E213,Total_Nacional!$A$4:$Y$349,11,0),0)</f>
        <v>7374128</v>
      </c>
      <c r="H213" s="24">
        <f>IFERROR(VLOOKUP(E213,Total_Nacional!$A$4:$Y$349,13,0)+VLOOKUP(E213,Total_Nacional!$A$4:$Y$349,15,0),0)</f>
        <v>0</v>
      </c>
      <c r="I213" s="24">
        <f>IFERROR(VLOOKUP(E213,Total_Nacional!$A$4:$Y$349,17,0)+VLOOKUP(E213,Total_Nacional!$A$4:$Y$349,19,0),0)</f>
        <v>1142424</v>
      </c>
      <c r="J213" s="25">
        <f>IFERROR(VLOOKUP(E213,Total_Nacional!$A$4:$Y$349,21,0),0)</f>
        <v>0</v>
      </c>
      <c r="K213" s="12">
        <f t="shared" si="3"/>
        <v>23171920</v>
      </c>
    </row>
    <row r="214" spans="1:11" x14ac:dyDescent="0.25">
      <c r="A214" s="4">
        <v>211</v>
      </c>
      <c r="B214" s="42">
        <v>10</v>
      </c>
      <c r="C214" s="5" t="s">
        <v>568</v>
      </c>
      <c r="D214" s="5" t="s">
        <v>569</v>
      </c>
      <c r="E214" s="9">
        <v>10205</v>
      </c>
      <c r="F214" s="24">
        <f>IFERROR(VLOOKUP(E214,Total_Nacional!$A$4:$Y$349,5,0)+VLOOKUP(E214,Total_Nacional!$A$4:$Y$349,7,0),0)</f>
        <v>12371464</v>
      </c>
      <c r="G214" s="24">
        <f>IFERROR(VLOOKUP(E214,Total_Nacional!$A$4:$Y$349,9,0)+VLOOKUP(E214,Total_Nacional!$A$4:$Y$349,11,0),0)</f>
        <v>7847976</v>
      </c>
      <c r="H214" s="24">
        <f>IFERROR(VLOOKUP(E214,Total_Nacional!$A$4:$Y$349,13,0)+VLOOKUP(E214,Total_Nacional!$A$4:$Y$349,15,0),0)</f>
        <v>0</v>
      </c>
      <c r="I214" s="24">
        <f>IFERROR(VLOOKUP(E214,Total_Nacional!$A$4:$Y$349,17,0)+VLOOKUP(E214,Total_Nacional!$A$4:$Y$349,19,0),0)</f>
        <v>0</v>
      </c>
      <c r="J214" s="25">
        <f>IFERROR(VLOOKUP(E214,Total_Nacional!$A$4:$Y$349,21,0),0)</f>
        <v>0</v>
      </c>
      <c r="K214" s="12">
        <f t="shared" si="3"/>
        <v>20219440</v>
      </c>
    </row>
    <row r="215" spans="1:11" x14ac:dyDescent="0.25">
      <c r="A215" s="4">
        <v>212</v>
      </c>
      <c r="B215" s="42">
        <v>10</v>
      </c>
      <c r="C215" s="5" t="s">
        <v>570</v>
      </c>
      <c r="D215" s="5" t="s">
        <v>151</v>
      </c>
      <c r="E215" s="9">
        <v>10206</v>
      </c>
      <c r="F215" s="24">
        <f>IFERROR(VLOOKUP(E215,Total_Nacional!$A$4:$Y$349,5,0)+VLOOKUP(E215,Total_Nacional!$A$4:$Y$349,7,0),0)</f>
        <v>12578920</v>
      </c>
      <c r="G215" s="24">
        <f>IFERROR(VLOOKUP(E215,Total_Nacional!$A$4:$Y$349,9,0)+VLOOKUP(E215,Total_Nacional!$A$4:$Y$349,11,0),0)</f>
        <v>9179114</v>
      </c>
      <c r="H215" s="24">
        <f>IFERROR(VLOOKUP(E215,Total_Nacional!$A$4:$Y$349,13,0)+VLOOKUP(E215,Total_Nacional!$A$4:$Y$349,15,0),0)</f>
        <v>0</v>
      </c>
      <c r="I215" s="24">
        <f>IFERROR(VLOOKUP(E215,Total_Nacional!$A$4:$Y$349,17,0)+VLOOKUP(E215,Total_Nacional!$A$4:$Y$349,19,0),0)</f>
        <v>2058650</v>
      </c>
      <c r="J215" s="25">
        <f>IFERROR(VLOOKUP(E215,Total_Nacional!$A$4:$Y$349,21,0),0)</f>
        <v>0</v>
      </c>
      <c r="K215" s="12">
        <f t="shared" si="3"/>
        <v>23816684</v>
      </c>
    </row>
    <row r="216" spans="1:11" x14ac:dyDescent="0.25">
      <c r="A216" s="4">
        <v>213</v>
      </c>
      <c r="B216" s="42">
        <v>10</v>
      </c>
      <c r="C216" s="5" t="s">
        <v>571</v>
      </c>
      <c r="D216" s="5" t="s">
        <v>152</v>
      </c>
      <c r="E216" s="9">
        <v>10207</v>
      </c>
      <c r="F216" s="24">
        <f>IFERROR(VLOOKUP(E216,Total_Nacional!$A$4:$Y$349,5,0)+VLOOKUP(E216,Total_Nacional!$A$4:$Y$349,7,0),0)</f>
        <v>8033036</v>
      </c>
      <c r="G216" s="24">
        <f>IFERROR(VLOOKUP(E216,Total_Nacional!$A$4:$Y$349,9,0)+VLOOKUP(E216,Total_Nacional!$A$4:$Y$349,11,0),0)</f>
        <v>8690178</v>
      </c>
      <c r="H216" s="24">
        <f>IFERROR(VLOOKUP(E216,Total_Nacional!$A$4:$Y$349,13,0)+VLOOKUP(E216,Total_Nacional!$A$4:$Y$349,15,0),0)</f>
        <v>0</v>
      </c>
      <c r="I216" s="24">
        <f>IFERROR(VLOOKUP(E216,Total_Nacional!$A$4:$Y$349,17,0)+VLOOKUP(E216,Total_Nacional!$A$4:$Y$349,19,0),0)</f>
        <v>697336</v>
      </c>
      <c r="J216" s="25">
        <f>IFERROR(VLOOKUP(E216,Total_Nacional!$A$4:$Y$349,21,0),0)</f>
        <v>0</v>
      </c>
      <c r="K216" s="12">
        <f t="shared" si="3"/>
        <v>17420550</v>
      </c>
    </row>
    <row r="217" spans="1:11" x14ac:dyDescent="0.25">
      <c r="A217" s="4">
        <v>214</v>
      </c>
      <c r="B217" s="42">
        <v>10</v>
      </c>
      <c r="C217" s="5" t="s">
        <v>572</v>
      </c>
      <c r="D217" s="5" t="s">
        <v>153</v>
      </c>
      <c r="E217" s="9">
        <v>10301</v>
      </c>
      <c r="F217" s="24">
        <f>IFERROR(VLOOKUP(E217,Total_Nacional!$A$4:$Y$349,5,0)+VLOOKUP(E217,Total_Nacional!$A$4:$Y$349,7,0),0)</f>
        <v>244433318</v>
      </c>
      <c r="G217" s="24">
        <f>IFERROR(VLOOKUP(E217,Total_Nacional!$A$4:$Y$349,9,0)+VLOOKUP(E217,Total_Nacional!$A$4:$Y$349,11,0),0)</f>
        <v>53066246</v>
      </c>
      <c r="H217" s="24">
        <f>IFERROR(VLOOKUP(E217,Total_Nacional!$A$4:$Y$349,13,0)+VLOOKUP(E217,Total_Nacional!$A$4:$Y$349,15,0),0)</f>
        <v>1105412</v>
      </c>
      <c r="I217" s="24">
        <f>IFERROR(VLOOKUP(E217,Total_Nacional!$A$4:$Y$349,17,0)+VLOOKUP(E217,Total_Nacional!$A$4:$Y$349,19,0),0)</f>
        <v>24074474</v>
      </c>
      <c r="J217" s="25">
        <f>IFERROR(VLOOKUP(E217,Total_Nacional!$A$4:$Y$349,21,0),0)</f>
        <v>0</v>
      </c>
      <c r="K217" s="12">
        <f t="shared" si="3"/>
        <v>322679450</v>
      </c>
    </row>
    <row r="218" spans="1:11" x14ac:dyDescent="0.25">
      <c r="A218" s="4">
        <v>215</v>
      </c>
      <c r="B218" s="42">
        <v>10</v>
      </c>
      <c r="C218" s="5" t="s">
        <v>573</v>
      </c>
      <c r="D218" s="5" t="s">
        <v>574</v>
      </c>
      <c r="E218" s="9">
        <v>10302</v>
      </c>
      <c r="F218" s="24">
        <f>IFERROR(VLOOKUP(E218,Total_Nacional!$A$4:$Y$349,5,0)+VLOOKUP(E218,Total_Nacional!$A$4:$Y$349,7,0),0)</f>
        <v>7654192</v>
      </c>
      <c r="G218" s="24">
        <f>IFERROR(VLOOKUP(E218,Total_Nacional!$A$4:$Y$349,9,0)+VLOOKUP(E218,Total_Nacional!$A$4:$Y$349,11,0),0)</f>
        <v>2447984</v>
      </c>
      <c r="H218" s="24">
        <f>IFERROR(VLOOKUP(E218,Total_Nacional!$A$4:$Y$349,13,0)+VLOOKUP(E218,Total_Nacional!$A$4:$Y$349,15,0),0)</f>
        <v>0</v>
      </c>
      <c r="I218" s="24">
        <f>IFERROR(VLOOKUP(E218,Total_Nacional!$A$4:$Y$349,17,0)+VLOOKUP(E218,Total_Nacional!$A$4:$Y$349,19,0),0)</f>
        <v>0</v>
      </c>
      <c r="J218" s="25">
        <f>IFERROR(VLOOKUP(E218,Total_Nacional!$A$4:$Y$349,21,0),0)</f>
        <v>0</v>
      </c>
      <c r="K218" s="12">
        <f t="shared" si="3"/>
        <v>10102176</v>
      </c>
    </row>
    <row r="219" spans="1:11" x14ac:dyDescent="0.25">
      <c r="A219" s="4">
        <v>216</v>
      </c>
      <c r="B219" s="42">
        <v>10</v>
      </c>
      <c r="C219" s="5" t="s">
        <v>575</v>
      </c>
      <c r="D219" s="5" t="s">
        <v>154</v>
      </c>
      <c r="E219" s="9">
        <v>10303</v>
      </c>
      <c r="F219" s="24">
        <f>IFERROR(VLOOKUP(E219,Total_Nacional!$A$4:$Y$349,5,0)+VLOOKUP(E219,Total_Nacional!$A$4:$Y$349,7,0),0)</f>
        <v>0</v>
      </c>
      <c r="G219" s="24">
        <f>IFERROR(VLOOKUP(E219,Total_Nacional!$A$4:$Y$349,9,0)+VLOOKUP(E219,Total_Nacional!$A$4:$Y$349,11,0),0)</f>
        <v>9452814</v>
      </c>
      <c r="H219" s="24">
        <f>IFERROR(VLOOKUP(E219,Total_Nacional!$A$4:$Y$349,13,0)+VLOOKUP(E219,Total_Nacional!$A$4:$Y$349,15,0),0)</f>
        <v>0</v>
      </c>
      <c r="I219" s="24">
        <f>IFERROR(VLOOKUP(E219,Total_Nacional!$A$4:$Y$349,17,0)+VLOOKUP(E219,Total_Nacional!$A$4:$Y$349,19,0),0)</f>
        <v>0</v>
      </c>
      <c r="J219" s="25">
        <f>IFERROR(VLOOKUP(E219,Total_Nacional!$A$4:$Y$349,21,0),0)</f>
        <v>0</v>
      </c>
      <c r="K219" s="12">
        <f t="shared" si="3"/>
        <v>9452814</v>
      </c>
    </row>
    <row r="220" spans="1:11" x14ac:dyDescent="0.25">
      <c r="A220" s="4">
        <v>217</v>
      </c>
      <c r="B220" s="42">
        <v>10</v>
      </c>
      <c r="C220" s="5" t="s">
        <v>576</v>
      </c>
      <c r="D220" s="5" t="s">
        <v>155</v>
      </c>
      <c r="E220" s="9">
        <v>10304</v>
      </c>
      <c r="F220" s="24">
        <f>IFERROR(VLOOKUP(E220,Total_Nacional!$A$4:$Y$349,5,0)+VLOOKUP(E220,Total_Nacional!$A$4:$Y$349,7,0),0)</f>
        <v>0</v>
      </c>
      <c r="G220" s="24">
        <f>IFERROR(VLOOKUP(E220,Total_Nacional!$A$4:$Y$349,9,0)+VLOOKUP(E220,Total_Nacional!$A$4:$Y$349,11,0),0)</f>
        <v>2922776</v>
      </c>
      <c r="H220" s="24">
        <f>IFERROR(VLOOKUP(E220,Total_Nacional!$A$4:$Y$349,13,0)+VLOOKUP(E220,Total_Nacional!$A$4:$Y$349,15,0),0)</f>
        <v>0</v>
      </c>
      <c r="I220" s="24">
        <f>IFERROR(VLOOKUP(E220,Total_Nacional!$A$4:$Y$349,17,0)+VLOOKUP(E220,Total_Nacional!$A$4:$Y$349,19,0),0)</f>
        <v>0</v>
      </c>
      <c r="J220" s="25">
        <f>IFERROR(VLOOKUP(E220,Total_Nacional!$A$4:$Y$349,21,0),0)</f>
        <v>0</v>
      </c>
      <c r="K220" s="12">
        <f t="shared" si="3"/>
        <v>2922776</v>
      </c>
    </row>
    <row r="221" spans="1:11" x14ac:dyDescent="0.25">
      <c r="A221" s="4">
        <v>218</v>
      </c>
      <c r="B221" s="42">
        <v>10</v>
      </c>
      <c r="C221" s="5" t="s">
        <v>577</v>
      </c>
      <c r="D221" s="5" t="s">
        <v>156</v>
      </c>
      <c r="E221" s="9">
        <v>10305</v>
      </c>
      <c r="F221" s="24">
        <f>IFERROR(VLOOKUP(E221,Total_Nacional!$A$4:$Y$349,5,0)+VLOOKUP(E221,Total_Nacional!$A$4:$Y$349,7,0),0)</f>
        <v>0</v>
      </c>
      <c r="G221" s="24">
        <f>IFERROR(VLOOKUP(E221,Total_Nacional!$A$4:$Y$349,9,0)+VLOOKUP(E221,Total_Nacional!$A$4:$Y$349,11,0),0)</f>
        <v>6467920</v>
      </c>
      <c r="H221" s="24">
        <f>IFERROR(VLOOKUP(E221,Total_Nacional!$A$4:$Y$349,13,0)+VLOOKUP(E221,Total_Nacional!$A$4:$Y$349,15,0),0)</f>
        <v>0</v>
      </c>
      <c r="I221" s="24">
        <f>IFERROR(VLOOKUP(E221,Total_Nacional!$A$4:$Y$349,17,0)+VLOOKUP(E221,Total_Nacional!$A$4:$Y$349,19,0),0)</f>
        <v>0</v>
      </c>
      <c r="J221" s="25">
        <f>IFERROR(VLOOKUP(E221,Total_Nacional!$A$4:$Y$349,21,0),0)</f>
        <v>0</v>
      </c>
      <c r="K221" s="12">
        <f t="shared" si="3"/>
        <v>6467920</v>
      </c>
    </row>
    <row r="222" spans="1:11" x14ac:dyDescent="0.25">
      <c r="A222" s="4">
        <v>219</v>
      </c>
      <c r="B222" s="42">
        <v>10</v>
      </c>
      <c r="C222" s="5" t="s">
        <v>578</v>
      </c>
      <c r="D222" s="5" t="s">
        <v>157</v>
      </c>
      <c r="E222" s="9">
        <v>10306</v>
      </c>
      <c r="F222" s="24">
        <f>IFERROR(VLOOKUP(E222,Total_Nacional!$A$4:$Y$349,5,0)+VLOOKUP(E222,Total_Nacional!$A$4:$Y$349,7,0),0)</f>
        <v>0</v>
      </c>
      <c r="G222" s="24">
        <f>IFERROR(VLOOKUP(E222,Total_Nacional!$A$4:$Y$349,9,0)+VLOOKUP(E222,Total_Nacional!$A$4:$Y$349,11,0),0)</f>
        <v>6300658</v>
      </c>
      <c r="H222" s="24">
        <f>IFERROR(VLOOKUP(E222,Total_Nacional!$A$4:$Y$349,13,0)+VLOOKUP(E222,Total_Nacional!$A$4:$Y$349,15,0),0)</f>
        <v>0</v>
      </c>
      <c r="I222" s="24">
        <f>IFERROR(VLOOKUP(E222,Total_Nacional!$A$4:$Y$349,17,0)+VLOOKUP(E222,Total_Nacional!$A$4:$Y$349,19,0),0)</f>
        <v>0</v>
      </c>
      <c r="J222" s="25">
        <f>IFERROR(VLOOKUP(E222,Total_Nacional!$A$4:$Y$349,21,0),0)</f>
        <v>0</v>
      </c>
      <c r="K222" s="12">
        <f t="shared" si="3"/>
        <v>6300658</v>
      </c>
    </row>
    <row r="223" spans="1:11" x14ac:dyDescent="0.25">
      <c r="A223" s="4">
        <v>220</v>
      </c>
      <c r="B223" s="42">
        <v>10</v>
      </c>
      <c r="C223" s="5" t="s">
        <v>579</v>
      </c>
      <c r="D223" s="5" t="s">
        <v>580</v>
      </c>
      <c r="E223" s="9">
        <v>10307</v>
      </c>
      <c r="F223" s="24">
        <f>IFERROR(VLOOKUP(E223,Total_Nacional!$A$4:$Y$349,5,0)+VLOOKUP(E223,Total_Nacional!$A$4:$Y$349,7,0),0)</f>
        <v>17878838</v>
      </c>
      <c r="G223" s="24">
        <f>IFERROR(VLOOKUP(E223,Total_Nacional!$A$4:$Y$349,9,0)+VLOOKUP(E223,Total_Nacional!$A$4:$Y$349,11,0),0)</f>
        <v>5577744</v>
      </c>
      <c r="H223" s="24">
        <f>IFERROR(VLOOKUP(E223,Total_Nacional!$A$4:$Y$349,13,0)+VLOOKUP(E223,Total_Nacional!$A$4:$Y$349,15,0),0)</f>
        <v>0</v>
      </c>
      <c r="I223" s="24">
        <f>IFERROR(VLOOKUP(E223,Total_Nacional!$A$4:$Y$349,17,0)+VLOOKUP(E223,Total_Nacional!$A$4:$Y$349,19,0),0)</f>
        <v>856818</v>
      </c>
      <c r="J223" s="25">
        <f>IFERROR(VLOOKUP(E223,Total_Nacional!$A$4:$Y$349,21,0),0)</f>
        <v>0</v>
      </c>
      <c r="K223" s="12">
        <f t="shared" si="3"/>
        <v>24313400</v>
      </c>
    </row>
    <row r="224" spans="1:11" x14ac:dyDescent="0.25">
      <c r="A224" s="4">
        <v>221</v>
      </c>
      <c r="B224" s="42">
        <v>10</v>
      </c>
      <c r="C224" s="5" t="s">
        <v>581</v>
      </c>
      <c r="D224" s="5" t="s">
        <v>158</v>
      </c>
      <c r="E224" s="9">
        <v>10308</v>
      </c>
      <c r="F224" s="24">
        <f>IFERROR(VLOOKUP(E224,Total_Nacional!$A$4:$Y$349,5,0)+VLOOKUP(E224,Total_Nacional!$A$4:$Y$349,7,0),0)</f>
        <v>0</v>
      </c>
      <c r="G224" s="24">
        <f>IFERROR(VLOOKUP(E224,Total_Nacional!$A$4:$Y$349,9,0)+VLOOKUP(E224,Total_Nacional!$A$4:$Y$349,11,0),0)</f>
        <v>9505858</v>
      </c>
      <c r="H224" s="24">
        <f>IFERROR(VLOOKUP(E224,Total_Nacional!$A$4:$Y$349,13,0)+VLOOKUP(E224,Total_Nacional!$A$4:$Y$349,15,0),0)</f>
        <v>0</v>
      </c>
      <c r="I224" s="24">
        <f>IFERROR(VLOOKUP(E224,Total_Nacional!$A$4:$Y$349,17,0)+VLOOKUP(E224,Total_Nacional!$A$4:$Y$349,19,0),0)</f>
        <v>0</v>
      </c>
      <c r="J224" s="25">
        <f>IFERROR(VLOOKUP(E224,Total_Nacional!$A$4:$Y$349,21,0),0)</f>
        <v>0</v>
      </c>
      <c r="K224" s="12">
        <f t="shared" si="3"/>
        <v>9505858</v>
      </c>
    </row>
    <row r="225" spans="1:11" x14ac:dyDescent="0.25">
      <c r="A225" s="4">
        <v>222</v>
      </c>
      <c r="B225" s="42">
        <v>10</v>
      </c>
      <c r="C225" s="5" t="s">
        <v>582</v>
      </c>
      <c r="D225" s="5" t="s">
        <v>159</v>
      </c>
      <c r="E225" s="9">
        <v>10309</v>
      </c>
      <c r="F225" s="24">
        <f>IFERROR(VLOOKUP(E225,Total_Nacional!$A$4:$Y$349,5,0)+VLOOKUP(E225,Total_Nacional!$A$4:$Y$349,7,0),0)</f>
        <v>42201784</v>
      </c>
      <c r="G225" s="24">
        <f>IFERROR(VLOOKUP(E225,Total_Nacional!$A$4:$Y$349,9,0)+VLOOKUP(E225,Total_Nacional!$A$4:$Y$349,11,0),0)</f>
        <v>18897498</v>
      </c>
      <c r="H225" s="24">
        <f>IFERROR(VLOOKUP(E225,Total_Nacional!$A$4:$Y$349,13,0)+VLOOKUP(E225,Total_Nacional!$A$4:$Y$349,15,0),0)</f>
        <v>0</v>
      </c>
      <c r="I225" s="24">
        <f>IFERROR(VLOOKUP(E225,Total_Nacional!$A$4:$Y$349,17,0)+VLOOKUP(E225,Total_Nacional!$A$4:$Y$349,19,0),0)</f>
        <v>2144108</v>
      </c>
      <c r="J225" s="25">
        <f>IFERROR(VLOOKUP(E225,Total_Nacional!$A$4:$Y$349,21,0),0)</f>
        <v>26734</v>
      </c>
      <c r="K225" s="12">
        <f t="shared" si="3"/>
        <v>63270124</v>
      </c>
    </row>
    <row r="226" spans="1:11" x14ac:dyDescent="0.25">
      <c r="A226" s="4">
        <v>223</v>
      </c>
      <c r="B226" s="42">
        <v>10</v>
      </c>
      <c r="C226" s="5" t="s">
        <v>583</v>
      </c>
      <c r="D226" s="5" t="s">
        <v>160</v>
      </c>
      <c r="E226" s="9">
        <v>10401</v>
      </c>
      <c r="F226" s="24">
        <f>IFERROR(VLOOKUP(E226,Total_Nacional!$A$4:$Y$349,5,0)+VLOOKUP(E226,Total_Nacional!$A$4:$Y$349,7,0),0)</f>
        <v>46396990</v>
      </c>
      <c r="G226" s="24">
        <f>IFERROR(VLOOKUP(E226,Total_Nacional!$A$4:$Y$349,9,0)+VLOOKUP(E226,Total_Nacional!$A$4:$Y$349,11,0),0)</f>
        <v>22948432</v>
      </c>
      <c r="H226" s="24">
        <f>IFERROR(VLOOKUP(E226,Total_Nacional!$A$4:$Y$349,13,0)+VLOOKUP(E226,Total_Nacional!$A$4:$Y$349,15,0),0)</f>
        <v>0</v>
      </c>
      <c r="I226" s="24">
        <f>IFERROR(VLOOKUP(E226,Total_Nacional!$A$4:$Y$349,17,0)+VLOOKUP(E226,Total_Nacional!$A$4:$Y$349,19,0),0)</f>
        <v>3115616</v>
      </c>
      <c r="J226" s="25">
        <f>IFERROR(VLOOKUP(E226,Total_Nacional!$A$4:$Y$349,21,0),0)</f>
        <v>0</v>
      </c>
      <c r="K226" s="12">
        <f t="shared" si="3"/>
        <v>72461038</v>
      </c>
    </row>
    <row r="227" spans="1:11" x14ac:dyDescent="0.25">
      <c r="A227" s="4">
        <v>224</v>
      </c>
      <c r="B227" s="42">
        <v>10</v>
      </c>
      <c r="C227" s="5" t="s">
        <v>584</v>
      </c>
      <c r="D227" s="5" t="s">
        <v>161</v>
      </c>
      <c r="E227" s="9">
        <v>10402</v>
      </c>
      <c r="F227" s="24">
        <f>IFERROR(VLOOKUP(E227,Total_Nacional!$A$4:$Y$349,5,0)+VLOOKUP(E227,Total_Nacional!$A$4:$Y$349,7,0),0)</f>
        <v>22714454</v>
      </c>
      <c r="G227" s="24">
        <f>IFERROR(VLOOKUP(E227,Total_Nacional!$A$4:$Y$349,9,0)+VLOOKUP(E227,Total_Nacional!$A$4:$Y$349,11,0),0)</f>
        <v>12594952</v>
      </c>
      <c r="H227" s="24">
        <f>IFERROR(VLOOKUP(E227,Total_Nacional!$A$4:$Y$349,13,0)+VLOOKUP(E227,Total_Nacional!$A$4:$Y$349,15,0),0)</f>
        <v>0</v>
      </c>
      <c r="I227" s="24">
        <f>IFERROR(VLOOKUP(E227,Total_Nacional!$A$4:$Y$349,17,0)+VLOOKUP(E227,Total_Nacional!$A$4:$Y$349,19,0),0)</f>
        <v>0</v>
      </c>
      <c r="J227" s="25">
        <f>IFERROR(VLOOKUP(E227,Total_Nacional!$A$4:$Y$349,21,0),0)</f>
        <v>0</v>
      </c>
      <c r="K227" s="12">
        <f t="shared" si="3"/>
        <v>35309406</v>
      </c>
    </row>
    <row r="228" spans="1:11" x14ac:dyDescent="0.25">
      <c r="A228" s="4">
        <v>225</v>
      </c>
      <c r="B228" s="42">
        <v>10</v>
      </c>
      <c r="C228" s="5" t="s">
        <v>585</v>
      </c>
      <c r="D228" s="5" t="s">
        <v>586</v>
      </c>
      <c r="E228" s="9">
        <v>10403</v>
      </c>
      <c r="F228" s="24">
        <f>IFERROR(VLOOKUP(E228,Total_Nacional!$A$4:$Y$349,5,0)+VLOOKUP(E228,Total_Nacional!$A$4:$Y$349,7,0),0)</f>
        <v>8440640</v>
      </c>
      <c r="G228" s="24">
        <f>IFERROR(VLOOKUP(E228,Total_Nacional!$A$4:$Y$349,9,0)+VLOOKUP(E228,Total_Nacional!$A$4:$Y$349,11,0),0)</f>
        <v>2900380</v>
      </c>
      <c r="H228" s="24">
        <f>IFERROR(VLOOKUP(E228,Total_Nacional!$A$4:$Y$349,13,0)+VLOOKUP(E228,Total_Nacional!$A$4:$Y$349,15,0),0)</f>
        <v>0</v>
      </c>
      <c r="I228" s="24">
        <f>IFERROR(VLOOKUP(E228,Total_Nacional!$A$4:$Y$349,17,0)+VLOOKUP(E228,Total_Nacional!$A$4:$Y$349,19,0),0)</f>
        <v>411730</v>
      </c>
      <c r="J228" s="25">
        <f>IFERROR(VLOOKUP(E228,Total_Nacional!$A$4:$Y$349,21,0),0)</f>
        <v>0</v>
      </c>
      <c r="K228" s="12">
        <f t="shared" si="3"/>
        <v>11752750</v>
      </c>
    </row>
    <row r="229" spans="1:11" x14ac:dyDescent="0.25">
      <c r="A229" s="4">
        <v>226</v>
      </c>
      <c r="B229" s="42">
        <v>10</v>
      </c>
      <c r="C229" s="5" t="s">
        <v>587</v>
      </c>
      <c r="D229" s="5" t="s">
        <v>162</v>
      </c>
      <c r="E229" s="9">
        <v>10404</v>
      </c>
      <c r="F229" s="24">
        <f>IFERROR(VLOOKUP(E229,Total_Nacional!$A$4:$Y$349,5,0)+VLOOKUP(E229,Total_Nacional!$A$4:$Y$349,7,0),0)</f>
        <v>39333818</v>
      </c>
      <c r="G229" s="24">
        <f>IFERROR(VLOOKUP(E229,Total_Nacional!$A$4:$Y$349,9,0)+VLOOKUP(E229,Total_Nacional!$A$4:$Y$349,11,0),0)</f>
        <v>21084510</v>
      </c>
      <c r="H229" s="24">
        <f>IFERROR(VLOOKUP(E229,Total_Nacional!$A$4:$Y$349,13,0)+VLOOKUP(E229,Total_Nacional!$A$4:$Y$349,15,0),0)</f>
        <v>0</v>
      </c>
      <c r="I229" s="24">
        <f>IFERROR(VLOOKUP(E229,Total_Nacional!$A$4:$Y$349,17,0)+VLOOKUP(E229,Total_Nacional!$A$4:$Y$349,19,0),0)</f>
        <v>2463072</v>
      </c>
      <c r="J229" s="25">
        <f>IFERROR(VLOOKUP(E229,Total_Nacional!$A$4:$Y$349,21,0),0)</f>
        <v>0</v>
      </c>
      <c r="K229" s="12">
        <f t="shared" si="3"/>
        <v>62881400</v>
      </c>
    </row>
    <row r="230" spans="1:11" x14ac:dyDescent="0.25">
      <c r="A230" s="4">
        <v>227</v>
      </c>
      <c r="B230" s="42">
        <v>10</v>
      </c>
      <c r="C230" s="5" t="s">
        <v>588</v>
      </c>
      <c r="D230" s="5" t="s">
        <v>589</v>
      </c>
      <c r="E230" s="9">
        <v>10405</v>
      </c>
      <c r="F230" s="24">
        <f>IFERROR(VLOOKUP(E230,Total_Nacional!$A$4:$Y$349,5,0)+VLOOKUP(E230,Total_Nacional!$A$4:$Y$349,7,0),0)</f>
        <v>4976356</v>
      </c>
      <c r="G230" s="24">
        <f>IFERROR(VLOOKUP(E230,Total_Nacional!$A$4:$Y$349,9,0)+VLOOKUP(E230,Total_Nacional!$A$4:$Y$349,11,0),0)</f>
        <v>0</v>
      </c>
      <c r="H230" s="24">
        <f>IFERROR(VLOOKUP(E230,Total_Nacional!$A$4:$Y$349,13,0)+VLOOKUP(E230,Total_Nacional!$A$4:$Y$349,15,0),0)</f>
        <v>0</v>
      </c>
      <c r="I230" s="24">
        <f>IFERROR(VLOOKUP(E230,Total_Nacional!$A$4:$Y$349,17,0)+VLOOKUP(E230,Total_Nacional!$A$4:$Y$349,19,0),0)</f>
        <v>411730</v>
      </c>
      <c r="J230" s="25">
        <f>IFERROR(VLOOKUP(E230,Total_Nacional!$A$4:$Y$349,21,0),0)</f>
        <v>0</v>
      </c>
      <c r="K230" s="12">
        <f t="shared" si="3"/>
        <v>5388086</v>
      </c>
    </row>
    <row r="231" spans="1:11" x14ac:dyDescent="0.25">
      <c r="A231" s="4">
        <v>228</v>
      </c>
      <c r="B231" s="42">
        <v>10</v>
      </c>
      <c r="C231" s="5" t="s">
        <v>590</v>
      </c>
      <c r="D231" s="5" t="s">
        <v>163</v>
      </c>
      <c r="E231" s="9">
        <v>10406</v>
      </c>
      <c r="F231" s="24">
        <f>IFERROR(VLOOKUP(E231,Total_Nacional!$A$4:$Y$349,5,0)+VLOOKUP(E231,Total_Nacional!$A$4:$Y$349,7,0),0)</f>
        <v>28945564</v>
      </c>
      <c r="G231" s="24">
        <f>IFERROR(VLOOKUP(E231,Total_Nacional!$A$4:$Y$349,9,0)+VLOOKUP(E231,Total_Nacional!$A$4:$Y$349,11,0),0)</f>
        <v>28736464</v>
      </c>
      <c r="H231" s="24">
        <f>IFERROR(VLOOKUP(E231,Total_Nacional!$A$4:$Y$349,13,0)+VLOOKUP(E231,Total_Nacional!$A$4:$Y$349,15,0),0)</f>
        <v>0</v>
      </c>
      <c r="I231" s="24">
        <f>IFERROR(VLOOKUP(E231,Total_Nacional!$A$4:$Y$349,17,0)+VLOOKUP(E231,Total_Nacional!$A$4:$Y$349,19,0),0)</f>
        <v>5122166</v>
      </c>
      <c r="J231" s="25">
        <f>IFERROR(VLOOKUP(E231,Total_Nacional!$A$4:$Y$349,21,0),0)</f>
        <v>0</v>
      </c>
      <c r="K231" s="12">
        <f t="shared" si="3"/>
        <v>62804194</v>
      </c>
    </row>
    <row r="232" spans="1:11" x14ac:dyDescent="0.25">
      <c r="A232" s="4">
        <v>229</v>
      </c>
      <c r="B232" s="42">
        <v>10</v>
      </c>
      <c r="C232" s="5" t="s">
        <v>591</v>
      </c>
      <c r="D232" s="5" t="s">
        <v>164</v>
      </c>
      <c r="E232" s="9">
        <v>10407</v>
      </c>
      <c r="F232" s="24">
        <f>IFERROR(VLOOKUP(E232,Total_Nacional!$A$4:$Y$349,5,0)+VLOOKUP(E232,Total_Nacional!$A$4:$Y$349,7,0),0)</f>
        <v>10446246</v>
      </c>
      <c r="G232" s="24">
        <f>IFERROR(VLOOKUP(E232,Total_Nacional!$A$4:$Y$349,9,0)+VLOOKUP(E232,Total_Nacional!$A$4:$Y$349,11,0),0)</f>
        <v>6360538</v>
      </c>
      <c r="H232" s="24">
        <f>IFERROR(VLOOKUP(E232,Total_Nacional!$A$4:$Y$349,13,0)+VLOOKUP(E232,Total_Nacional!$A$4:$Y$349,15,0),0)</f>
        <v>0</v>
      </c>
      <c r="I232" s="24">
        <f>IFERROR(VLOOKUP(E232,Total_Nacional!$A$4:$Y$349,17,0)+VLOOKUP(E232,Total_Nacional!$A$4:$Y$349,19,0),0)</f>
        <v>0</v>
      </c>
      <c r="J232" s="25">
        <f>IFERROR(VLOOKUP(E232,Total_Nacional!$A$4:$Y$349,21,0),0)</f>
        <v>0</v>
      </c>
      <c r="K232" s="12">
        <f t="shared" si="3"/>
        <v>16806784</v>
      </c>
    </row>
    <row r="233" spans="1:11" x14ac:dyDescent="0.25">
      <c r="A233" s="4">
        <v>230</v>
      </c>
      <c r="B233" s="42">
        <v>10</v>
      </c>
      <c r="C233" s="5" t="s">
        <v>592</v>
      </c>
      <c r="D233" s="5" t="s">
        <v>165</v>
      </c>
      <c r="E233" s="9">
        <v>10408</v>
      </c>
      <c r="F233" s="24">
        <f>IFERROR(VLOOKUP(E233,Total_Nacional!$A$4:$Y$349,5,0)+VLOOKUP(E233,Total_Nacional!$A$4:$Y$349,7,0),0)</f>
        <v>11691454</v>
      </c>
      <c r="G233" s="24">
        <f>IFERROR(VLOOKUP(E233,Total_Nacional!$A$4:$Y$349,9,0)+VLOOKUP(E233,Total_Nacional!$A$4:$Y$349,11,0),0)</f>
        <v>10057856</v>
      </c>
      <c r="H233" s="24">
        <f>IFERROR(VLOOKUP(E233,Total_Nacional!$A$4:$Y$349,13,0)+VLOOKUP(E233,Total_Nacional!$A$4:$Y$349,15,0),0)</f>
        <v>0</v>
      </c>
      <c r="I233" s="24">
        <f>IFERROR(VLOOKUP(E233,Total_Nacional!$A$4:$Y$349,17,0)+VLOOKUP(E233,Total_Nacional!$A$4:$Y$349,19,0),0)</f>
        <v>1580204</v>
      </c>
      <c r="J233" s="25">
        <f>IFERROR(VLOOKUP(E233,Total_Nacional!$A$4:$Y$349,21,0),0)</f>
        <v>0</v>
      </c>
      <c r="K233" s="12">
        <f t="shared" si="3"/>
        <v>23329514</v>
      </c>
    </row>
    <row r="234" spans="1:11" x14ac:dyDescent="0.25">
      <c r="A234" s="4">
        <v>231</v>
      </c>
      <c r="B234" s="42">
        <v>10</v>
      </c>
      <c r="C234" s="5" t="s">
        <v>593</v>
      </c>
      <c r="D234" s="5" t="s">
        <v>594</v>
      </c>
      <c r="E234" s="9">
        <v>10410</v>
      </c>
      <c r="F234" s="24">
        <f>IFERROR(VLOOKUP(E234,Total_Nacional!$A$4:$Y$349,5,0)+VLOOKUP(E234,Total_Nacional!$A$4:$Y$349,7,0),0)</f>
        <v>6896976</v>
      </c>
      <c r="G234" s="24">
        <f>IFERROR(VLOOKUP(E234,Total_Nacional!$A$4:$Y$349,9,0)+VLOOKUP(E234,Total_Nacional!$A$4:$Y$349,11,0),0)</f>
        <v>3037466</v>
      </c>
      <c r="H234" s="24">
        <f>IFERROR(VLOOKUP(E234,Total_Nacional!$A$4:$Y$349,13,0)+VLOOKUP(E234,Total_Nacional!$A$4:$Y$349,15,0),0)</f>
        <v>0</v>
      </c>
      <c r="I234" s="24">
        <f>IFERROR(VLOOKUP(E234,Total_Nacional!$A$4:$Y$349,17,0)+VLOOKUP(E234,Total_Nacional!$A$4:$Y$349,19,0),0)</f>
        <v>0</v>
      </c>
      <c r="J234" s="25">
        <f>IFERROR(VLOOKUP(E234,Total_Nacional!$A$4:$Y$349,21,0),0)</f>
        <v>0</v>
      </c>
      <c r="K234" s="12">
        <f t="shared" si="3"/>
        <v>9934442</v>
      </c>
    </row>
    <row r="235" spans="1:11" x14ac:dyDescent="0.25">
      <c r="A235" s="4">
        <v>232</v>
      </c>
      <c r="B235" s="42">
        <v>10</v>
      </c>
      <c r="C235" s="5" t="s">
        <v>595</v>
      </c>
      <c r="D235" s="5" t="s">
        <v>166</v>
      </c>
      <c r="E235" s="9">
        <v>10415</v>
      </c>
      <c r="F235" s="24">
        <f>IFERROR(VLOOKUP(E235,Total_Nacional!$A$4:$Y$349,5,0)+VLOOKUP(E235,Total_Nacional!$A$4:$Y$349,7,0),0)</f>
        <v>15900576</v>
      </c>
      <c r="G235" s="24">
        <f>IFERROR(VLOOKUP(E235,Total_Nacional!$A$4:$Y$349,9,0)+VLOOKUP(E235,Total_Nacional!$A$4:$Y$349,11,0),0)</f>
        <v>5440658</v>
      </c>
      <c r="H235" s="24">
        <f>IFERROR(VLOOKUP(E235,Total_Nacional!$A$4:$Y$349,13,0)+VLOOKUP(E235,Total_Nacional!$A$4:$Y$349,15,0),0)</f>
        <v>0</v>
      </c>
      <c r="I235" s="24">
        <f>IFERROR(VLOOKUP(E235,Total_Nacional!$A$4:$Y$349,17,0)+VLOOKUP(E235,Total_Nacional!$A$4:$Y$349,19,0),0)</f>
        <v>1680278</v>
      </c>
      <c r="J235" s="25">
        <f>IFERROR(VLOOKUP(E235,Total_Nacional!$A$4:$Y$349,21,0),0)</f>
        <v>0</v>
      </c>
      <c r="K235" s="12">
        <f t="shared" si="3"/>
        <v>23021512</v>
      </c>
    </row>
    <row r="236" spans="1:11" x14ac:dyDescent="0.25">
      <c r="A236" s="4">
        <v>233</v>
      </c>
      <c r="B236" s="42">
        <v>10</v>
      </c>
      <c r="C236" s="5" t="s">
        <v>596</v>
      </c>
      <c r="D236" s="5" t="s">
        <v>597</v>
      </c>
      <c r="E236" s="9">
        <v>10501</v>
      </c>
      <c r="F236" s="24">
        <f>IFERROR(VLOOKUP(E236,Total_Nacional!$A$4:$Y$349,5,0)+VLOOKUP(E236,Total_Nacional!$A$4:$Y$349,7,0),0)</f>
        <v>9816098</v>
      </c>
      <c r="G236" s="24">
        <f>IFERROR(VLOOKUP(E236,Total_Nacional!$A$4:$Y$349,9,0)+VLOOKUP(E236,Total_Nacional!$A$4:$Y$349,11,0),0)</f>
        <v>2125366</v>
      </c>
      <c r="H236" s="24">
        <f>IFERROR(VLOOKUP(E236,Total_Nacional!$A$4:$Y$349,13,0)+VLOOKUP(E236,Total_Nacional!$A$4:$Y$349,15,0),0)</f>
        <v>0</v>
      </c>
      <c r="I236" s="24">
        <f>IFERROR(VLOOKUP(E236,Total_Nacional!$A$4:$Y$349,17,0)+VLOOKUP(E236,Total_Nacional!$A$4:$Y$349,19,0),0)</f>
        <v>0</v>
      </c>
      <c r="J236" s="25">
        <f>IFERROR(VLOOKUP(E236,Total_Nacional!$A$4:$Y$349,21,0),0)</f>
        <v>0</v>
      </c>
      <c r="K236" s="12">
        <f t="shared" si="3"/>
        <v>11941464</v>
      </c>
    </row>
    <row r="237" spans="1:11" x14ac:dyDescent="0.25">
      <c r="A237" s="4">
        <v>234</v>
      </c>
      <c r="B237" s="42">
        <v>10</v>
      </c>
      <c r="C237" s="5" t="s">
        <v>598</v>
      </c>
      <c r="D237" s="5" t="s">
        <v>599</v>
      </c>
      <c r="E237" s="9">
        <v>10502</v>
      </c>
      <c r="F237" s="24">
        <f>IFERROR(VLOOKUP(E237,Total_Nacional!$A$4:$Y$349,5,0)+VLOOKUP(E237,Total_Nacional!$A$4:$Y$349,7,0),0)</f>
        <v>16650956</v>
      </c>
      <c r="G237" s="24">
        <f>IFERROR(VLOOKUP(E237,Total_Nacional!$A$4:$Y$349,9,0)+VLOOKUP(E237,Total_Nacional!$A$4:$Y$349,11,0),0)</f>
        <v>0</v>
      </c>
      <c r="H237" s="24">
        <f>IFERROR(VLOOKUP(E237,Total_Nacional!$A$4:$Y$349,13,0)+VLOOKUP(E237,Total_Nacional!$A$4:$Y$349,15,0),0)</f>
        <v>0</v>
      </c>
      <c r="I237" s="24">
        <f>IFERROR(VLOOKUP(E237,Total_Nacional!$A$4:$Y$349,17,0)+VLOOKUP(E237,Total_Nacional!$A$4:$Y$349,19,0),0)</f>
        <v>760398</v>
      </c>
      <c r="J237" s="25">
        <f>IFERROR(VLOOKUP(E237,Total_Nacional!$A$4:$Y$349,21,0),0)</f>
        <v>0</v>
      </c>
      <c r="K237" s="12">
        <f t="shared" si="3"/>
        <v>17411354</v>
      </c>
    </row>
    <row r="238" spans="1:11" x14ac:dyDescent="0.25">
      <c r="A238" s="4">
        <v>235</v>
      </c>
      <c r="B238" s="42">
        <v>10</v>
      </c>
      <c r="C238" s="5" t="s">
        <v>600</v>
      </c>
      <c r="D238" s="5" t="s">
        <v>601</v>
      </c>
      <c r="E238" s="9">
        <v>10503</v>
      </c>
      <c r="F238" s="24">
        <f>IFERROR(VLOOKUP(E238,Total_Nacional!$A$4:$Y$349,5,0)+VLOOKUP(E238,Total_Nacional!$A$4:$Y$349,7,0),0)</f>
        <v>5925940</v>
      </c>
      <c r="G238" s="24">
        <f>IFERROR(VLOOKUP(E238,Total_Nacional!$A$4:$Y$349,9,0)+VLOOKUP(E238,Total_Nacional!$A$4:$Y$349,11,0),0)</f>
        <v>0</v>
      </c>
      <c r="H238" s="24">
        <f>IFERROR(VLOOKUP(E238,Total_Nacional!$A$4:$Y$349,13,0)+VLOOKUP(E238,Total_Nacional!$A$4:$Y$349,15,0),0)</f>
        <v>0</v>
      </c>
      <c r="I238" s="24">
        <f>IFERROR(VLOOKUP(E238,Total_Nacional!$A$4:$Y$349,17,0)+VLOOKUP(E238,Total_Nacional!$A$4:$Y$349,19,0),0)</f>
        <v>0</v>
      </c>
      <c r="J238" s="25">
        <f>IFERROR(VLOOKUP(E238,Total_Nacional!$A$4:$Y$349,21,0),0)</f>
        <v>0</v>
      </c>
      <c r="K238" s="12">
        <f t="shared" si="3"/>
        <v>5925940</v>
      </c>
    </row>
    <row r="239" spans="1:11" x14ac:dyDescent="0.25">
      <c r="A239" s="4">
        <v>236</v>
      </c>
      <c r="B239" s="42">
        <v>10</v>
      </c>
      <c r="C239" s="5" t="s">
        <v>602</v>
      </c>
      <c r="D239" s="5" t="s">
        <v>167</v>
      </c>
      <c r="E239" s="9">
        <v>10504</v>
      </c>
      <c r="F239" s="24">
        <f>IFERROR(VLOOKUP(E239,Total_Nacional!$A$4:$Y$349,5,0)+VLOOKUP(E239,Total_Nacional!$A$4:$Y$349,7,0),0)</f>
        <v>3993886</v>
      </c>
      <c r="G239" s="24">
        <f>IFERROR(VLOOKUP(E239,Total_Nacional!$A$4:$Y$349,9,0)+VLOOKUP(E239,Total_Nacional!$A$4:$Y$349,11,0),0)</f>
        <v>255902</v>
      </c>
      <c r="H239" s="24">
        <f>IFERROR(VLOOKUP(E239,Total_Nacional!$A$4:$Y$349,13,0)+VLOOKUP(E239,Total_Nacional!$A$4:$Y$349,15,0),0)</f>
        <v>0</v>
      </c>
      <c r="I239" s="24">
        <f>IFERROR(VLOOKUP(E239,Total_Nacional!$A$4:$Y$349,17,0)+VLOOKUP(E239,Total_Nacional!$A$4:$Y$349,19,0),0)</f>
        <v>0</v>
      </c>
      <c r="J239" s="25">
        <f>IFERROR(VLOOKUP(E239,Total_Nacional!$A$4:$Y$349,21,0),0)</f>
        <v>0</v>
      </c>
      <c r="K239" s="12">
        <f t="shared" si="3"/>
        <v>4249788</v>
      </c>
    </row>
    <row r="240" spans="1:11" x14ac:dyDescent="0.25">
      <c r="A240" s="4">
        <v>237</v>
      </c>
      <c r="B240" s="42">
        <v>11</v>
      </c>
      <c r="C240" s="5" t="s">
        <v>603</v>
      </c>
      <c r="D240" s="5" t="s">
        <v>604</v>
      </c>
      <c r="E240" s="9">
        <v>11101</v>
      </c>
      <c r="F240" s="24">
        <f>IFERROR(VLOOKUP(E240,Total_Nacional!$A$4:$Y$349,5,0)+VLOOKUP(E240,Total_Nacional!$A$4:$Y$349,7,0),0)</f>
        <v>31349700</v>
      </c>
      <c r="G240" s="24">
        <f>IFERROR(VLOOKUP(E240,Total_Nacional!$A$4:$Y$349,9,0)+VLOOKUP(E240,Total_Nacional!$A$4:$Y$349,11,0),0)</f>
        <v>0</v>
      </c>
      <c r="H240" s="24">
        <f>IFERROR(VLOOKUP(E240,Total_Nacional!$A$4:$Y$349,13,0)+VLOOKUP(E240,Total_Nacional!$A$4:$Y$349,15,0),0)</f>
        <v>0</v>
      </c>
      <c r="I240" s="24">
        <f>IFERROR(VLOOKUP(E240,Total_Nacional!$A$4:$Y$349,17,0)+VLOOKUP(E240,Total_Nacional!$A$4:$Y$349,19,0),0)</f>
        <v>2511046</v>
      </c>
      <c r="J240" s="25">
        <f>IFERROR(VLOOKUP(E240,Total_Nacional!$A$4:$Y$349,21,0),0)</f>
        <v>0</v>
      </c>
      <c r="K240" s="12">
        <f t="shared" si="3"/>
        <v>33860746</v>
      </c>
    </row>
    <row r="241" spans="1:11" x14ac:dyDescent="0.25">
      <c r="A241" s="4">
        <v>238</v>
      </c>
      <c r="B241" s="42">
        <v>11</v>
      </c>
      <c r="C241" s="5" t="s">
        <v>605</v>
      </c>
      <c r="D241" s="5" t="s">
        <v>168</v>
      </c>
      <c r="E241" s="9">
        <v>11102</v>
      </c>
      <c r="F241" s="24">
        <f>IFERROR(VLOOKUP(E241,Total_Nacional!$A$4:$Y$349,5,0)+VLOOKUP(E241,Total_Nacional!$A$4:$Y$349,7,0),0)</f>
        <v>9340834</v>
      </c>
      <c r="G241" s="24">
        <f>IFERROR(VLOOKUP(E241,Total_Nacional!$A$4:$Y$349,9,0)+VLOOKUP(E241,Total_Nacional!$A$4:$Y$349,11,0),0)</f>
        <v>0</v>
      </c>
      <c r="H241" s="24">
        <f>IFERROR(VLOOKUP(E241,Total_Nacional!$A$4:$Y$349,13,0)+VLOOKUP(E241,Total_Nacional!$A$4:$Y$349,15,0),0)</f>
        <v>0</v>
      </c>
      <c r="I241" s="24">
        <f>IFERROR(VLOOKUP(E241,Total_Nacional!$A$4:$Y$349,17,0)+VLOOKUP(E241,Total_Nacional!$A$4:$Y$349,19,0),0)</f>
        <v>0</v>
      </c>
      <c r="J241" s="25">
        <f>IFERROR(VLOOKUP(E241,Total_Nacional!$A$4:$Y$349,21,0),0)</f>
        <v>0</v>
      </c>
      <c r="K241" s="12">
        <f t="shared" si="3"/>
        <v>9340834</v>
      </c>
    </row>
    <row r="242" spans="1:11" x14ac:dyDescent="0.25">
      <c r="A242" s="4">
        <v>239</v>
      </c>
      <c r="B242" s="42">
        <v>11</v>
      </c>
      <c r="C242" s="5" t="s">
        <v>606</v>
      </c>
      <c r="D242" s="5" t="s">
        <v>169</v>
      </c>
      <c r="E242" s="9">
        <v>11104</v>
      </c>
      <c r="F242" s="24">
        <f>IFERROR(VLOOKUP(E242,Total_Nacional!$A$4:$Y$349,5,0)+VLOOKUP(E242,Total_Nacional!$A$4:$Y$349,7,0),0)</f>
        <v>3170426</v>
      </c>
      <c r="G242" s="24">
        <f>IFERROR(VLOOKUP(E242,Total_Nacional!$A$4:$Y$349,9,0)+VLOOKUP(E242,Total_Nacional!$A$4:$Y$349,11,0),0)</f>
        <v>0</v>
      </c>
      <c r="H242" s="24">
        <f>IFERROR(VLOOKUP(E242,Total_Nacional!$A$4:$Y$349,13,0)+VLOOKUP(E242,Total_Nacional!$A$4:$Y$349,15,0),0)</f>
        <v>0</v>
      </c>
      <c r="I242" s="24">
        <f>IFERROR(VLOOKUP(E242,Total_Nacional!$A$4:$Y$349,17,0)+VLOOKUP(E242,Total_Nacional!$A$4:$Y$349,19,0),0)</f>
        <v>0</v>
      </c>
      <c r="J242" s="25">
        <f>IFERROR(VLOOKUP(E242,Total_Nacional!$A$4:$Y$349,21,0),0)</f>
        <v>0</v>
      </c>
      <c r="K242" s="12">
        <f t="shared" si="3"/>
        <v>3170426</v>
      </c>
    </row>
    <row r="243" spans="1:11" x14ac:dyDescent="0.25">
      <c r="A243" s="4">
        <v>240</v>
      </c>
      <c r="B243" s="42">
        <v>11</v>
      </c>
      <c r="C243" s="5" t="s">
        <v>607</v>
      </c>
      <c r="D243" s="5" t="s">
        <v>170</v>
      </c>
      <c r="E243" s="9">
        <v>11201</v>
      </c>
      <c r="F243" s="24">
        <f>IFERROR(VLOOKUP(E243,Total_Nacional!$A$4:$Y$349,5,0)+VLOOKUP(E243,Total_Nacional!$A$4:$Y$349,7,0),0)</f>
        <v>6800556</v>
      </c>
      <c r="G243" s="24">
        <f>IFERROR(VLOOKUP(E243,Total_Nacional!$A$4:$Y$349,9,0)+VLOOKUP(E243,Total_Nacional!$A$4:$Y$349,11,0),0)</f>
        <v>0</v>
      </c>
      <c r="H243" s="24">
        <f>IFERROR(VLOOKUP(E243,Total_Nacional!$A$4:$Y$349,13,0)+VLOOKUP(E243,Total_Nacional!$A$4:$Y$349,15,0),0)</f>
        <v>0</v>
      </c>
      <c r="I243" s="24">
        <f>IFERROR(VLOOKUP(E243,Total_Nacional!$A$4:$Y$349,17,0)+VLOOKUP(E243,Total_Nacional!$A$4:$Y$349,19,0),0)</f>
        <v>0</v>
      </c>
      <c r="J243" s="25">
        <f>IFERROR(VLOOKUP(E243,Total_Nacional!$A$4:$Y$349,21,0),0)</f>
        <v>0</v>
      </c>
      <c r="K243" s="12">
        <f t="shared" si="3"/>
        <v>6800556</v>
      </c>
    </row>
    <row r="244" spans="1:11" x14ac:dyDescent="0.25">
      <c r="A244" s="4">
        <v>241</v>
      </c>
      <c r="B244" s="42">
        <v>11</v>
      </c>
      <c r="C244" s="5" t="s">
        <v>608</v>
      </c>
      <c r="D244" s="5" t="s">
        <v>609</v>
      </c>
      <c r="E244" s="9">
        <v>11203</v>
      </c>
      <c r="F244" s="24">
        <f>IFERROR(VLOOKUP(E244,Total_Nacional!$A$4:$Y$349,5,0)+VLOOKUP(E244,Total_Nacional!$A$4:$Y$349,7,0),0)</f>
        <v>5383960</v>
      </c>
      <c r="G244" s="24">
        <f>IFERROR(VLOOKUP(E244,Total_Nacional!$A$4:$Y$349,9,0)+VLOOKUP(E244,Total_Nacional!$A$4:$Y$349,11,0),0)</f>
        <v>0</v>
      </c>
      <c r="H244" s="24">
        <f>IFERROR(VLOOKUP(E244,Total_Nacional!$A$4:$Y$349,13,0)+VLOOKUP(E244,Total_Nacional!$A$4:$Y$349,15,0),0)</f>
        <v>0</v>
      </c>
      <c r="I244" s="24">
        <f>IFERROR(VLOOKUP(E244,Total_Nacional!$A$4:$Y$349,17,0)+VLOOKUP(E244,Total_Nacional!$A$4:$Y$349,19,0),0)</f>
        <v>445088</v>
      </c>
      <c r="J244" s="25">
        <f>IFERROR(VLOOKUP(E244,Total_Nacional!$A$4:$Y$349,21,0),0)</f>
        <v>0</v>
      </c>
      <c r="K244" s="12">
        <f t="shared" si="3"/>
        <v>5829048</v>
      </c>
    </row>
    <row r="245" spans="1:11" x14ac:dyDescent="0.25">
      <c r="A245" s="4">
        <v>242</v>
      </c>
      <c r="B245" s="42">
        <v>11</v>
      </c>
      <c r="C245" s="5" t="s">
        <v>610</v>
      </c>
      <c r="D245" s="5" t="s">
        <v>171</v>
      </c>
      <c r="E245" s="9">
        <v>11301</v>
      </c>
      <c r="F245" s="24">
        <f>IFERROR(VLOOKUP(E245,Total_Nacional!$A$4:$Y$349,5,0)+VLOOKUP(E245,Total_Nacional!$A$4:$Y$349,7,0),0)</f>
        <v>6374210</v>
      </c>
      <c r="G245" s="24">
        <f>IFERROR(VLOOKUP(E245,Total_Nacional!$A$4:$Y$349,9,0)+VLOOKUP(E245,Total_Nacional!$A$4:$Y$349,11,0),0)</f>
        <v>0</v>
      </c>
      <c r="H245" s="24">
        <f>IFERROR(VLOOKUP(E245,Total_Nacional!$A$4:$Y$349,13,0)+VLOOKUP(E245,Total_Nacional!$A$4:$Y$349,15,0),0)</f>
        <v>0</v>
      </c>
      <c r="I245" s="24">
        <f>IFERROR(VLOOKUP(E245,Total_Nacional!$A$4:$Y$349,17,0)+VLOOKUP(E245,Total_Nacional!$A$4:$Y$349,19,0),0)</f>
        <v>1494746</v>
      </c>
      <c r="J245" s="25">
        <f>IFERROR(VLOOKUP(E245,Total_Nacional!$A$4:$Y$349,21,0),0)</f>
        <v>0</v>
      </c>
      <c r="K245" s="12">
        <f t="shared" si="3"/>
        <v>7868956</v>
      </c>
    </row>
    <row r="246" spans="1:11" x14ac:dyDescent="0.25">
      <c r="A246" s="4">
        <v>243</v>
      </c>
      <c r="B246" s="42">
        <v>11</v>
      </c>
      <c r="C246" s="5" t="s">
        <v>611</v>
      </c>
      <c r="D246" s="5" t="s">
        <v>612</v>
      </c>
      <c r="E246" s="9">
        <v>11302</v>
      </c>
      <c r="F246" s="24">
        <f>IFERROR(VLOOKUP(E246,Total_Nacional!$A$4:$Y$349,5,0)+VLOOKUP(E246,Total_Nacional!$A$4:$Y$349,7,0),0)</f>
        <v>1987336</v>
      </c>
      <c r="G246" s="24">
        <f>IFERROR(VLOOKUP(E246,Total_Nacional!$A$4:$Y$349,9,0)+VLOOKUP(E246,Total_Nacional!$A$4:$Y$349,11,0),0)</f>
        <v>0</v>
      </c>
      <c r="H246" s="24">
        <f>IFERROR(VLOOKUP(E246,Total_Nacional!$A$4:$Y$349,13,0)+VLOOKUP(E246,Total_Nacional!$A$4:$Y$349,15,0),0)</f>
        <v>0</v>
      </c>
      <c r="I246" s="24">
        <f>IFERROR(VLOOKUP(E246,Total_Nacional!$A$4:$Y$349,17,0)+VLOOKUP(E246,Total_Nacional!$A$4:$Y$349,19,0),0)</f>
        <v>0</v>
      </c>
      <c r="J246" s="25">
        <f>IFERROR(VLOOKUP(E246,Total_Nacional!$A$4:$Y$349,21,0),0)</f>
        <v>0</v>
      </c>
      <c r="K246" s="12">
        <f t="shared" si="3"/>
        <v>1987336</v>
      </c>
    </row>
    <row r="247" spans="1:11" x14ac:dyDescent="0.25">
      <c r="A247" s="4">
        <v>244</v>
      </c>
      <c r="B247" s="42">
        <v>11</v>
      </c>
      <c r="C247" s="5" t="s">
        <v>613</v>
      </c>
      <c r="D247" s="5" t="s">
        <v>172</v>
      </c>
      <c r="E247" s="9">
        <v>11303</v>
      </c>
      <c r="F247" s="24">
        <f>IFERROR(VLOOKUP(E247,Total_Nacional!$A$4:$Y$349,5,0)+VLOOKUP(E247,Total_Nacional!$A$4:$Y$349,7,0),0)</f>
        <v>1260768</v>
      </c>
      <c r="G247" s="24">
        <f>IFERROR(VLOOKUP(E247,Total_Nacional!$A$4:$Y$349,9,0)+VLOOKUP(E247,Total_Nacional!$A$4:$Y$349,11,0),0)</f>
        <v>0</v>
      </c>
      <c r="H247" s="24">
        <f>IFERROR(VLOOKUP(E247,Total_Nacional!$A$4:$Y$349,13,0)+VLOOKUP(E247,Total_Nacional!$A$4:$Y$349,15,0),0)</f>
        <v>0</v>
      </c>
      <c r="I247" s="24">
        <f>IFERROR(VLOOKUP(E247,Total_Nacional!$A$4:$Y$349,17,0)+VLOOKUP(E247,Total_Nacional!$A$4:$Y$349,19,0),0)</f>
        <v>634274</v>
      </c>
      <c r="J247" s="25">
        <f>IFERROR(VLOOKUP(E247,Total_Nacional!$A$4:$Y$349,21,0),0)</f>
        <v>0</v>
      </c>
      <c r="K247" s="12">
        <f t="shared" si="3"/>
        <v>1895042</v>
      </c>
    </row>
    <row r="248" spans="1:11" x14ac:dyDescent="0.25">
      <c r="A248" s="4">
        <v>245</v>
      </c>
      <c r="B248" s="42">
        <v>11</v>
      </c>
      <c r="C248" s="5" t="s">
        <v>614</v>
      </c>
      <c r="D248" s="5" t="s">
        <v>615</v>
      </c>
      <c r="E248" s="9">
        <v>11401</v>
      </c>
      <c r="F248" s="24">
        <f>IFERROR(VLOOKUP(E248,Total_Nacional!$A$4:$Y$349,5,0)+VLOOKUP(E248,Total_Nacional!$A$4:$Y$349,7,0),0)</f>
        <v>39118582</v>
      </c>
      <c r="G248" s="24">
        <f>IFERROR(VLOOKUP(E248,Total_Nacional!$A$4:$Y$349,9,0)+VLOOKUP(E248,Total_Nacional!$A$4:$Y$349,11,0),0)</f>
        <v>0</v>
      </c>
      <c r="H248" s="24">
        <f>IFERROR(VLOOKUP(E248,Total_Nacional!$A$4:$Y$349,13,0)+VLOOKUP(E248,Total_Nacional!$A$4:$Y$349,15,0),0)</f>
        <v>0</v>
      </c>
      <c r="I248" s="24">
        <f>IFERROR(VLOOKUP(E248,Total_Nacional!$A$4:$Y$349,17,0)+VLOOKUP(E248,Total_Nacional!$A$4:$Y$349,19,0),0)</f>
        <v>7117754</v>
      </c>
      <c r="J248" s="25">
        <f>IFERROR(VLOOKUP(E248,Total_Nacional!$A$4:$Y$349,21,0),0)</f>
        <v>0</v>
      </c>
      <c r="K248" s="12">
        <f t="shared" si="3"/>
        <v>46236336</v>
      </c>
    </row>
    <row r="249" spans="1:11" x14ac:dyDescent="0.25">
      <c r="A249" s="4">
        <v>246</v>
      </c>
      <c r="B249" s="42">
        <v>11</v>
      </c>
      <c r="C249" s="5" t="s">
        <v>616</v>
      </c>
      <c r="D249" s="5" t="s">
        <v>173</v>
      </c>
      <c r="E249" s="9">
        <v>11402</v>
      </c>
      <c r="F249" s="24">
        <f>IFERROR(VLOOKUP(E249,Total_Nacional!$A$4:$Y$349,5,0)+VLOOKUP(E249,Total_Nacional!$A$4:$Y$349,7,0),0)</f>
        <v>1631832</v>
      </c>
      <c r="G249" s="24">
        <f>IFERROR(VLOOKUP(E249,Total_Nacional!$A$4:$Y$349,9,0)+VLOOKUP(E249,Total_Nacional!$A$4:$Y$349,11,0),0)</f>
        <v>0</v>
      </c>
      <c r="H249" s="24">
        <f>IFERROR(VLOOKUP(E249,Total_Nacional!$A$4:$Y$349,13,0)+VLOOKUP(E249,Total_Nacional!$A$4:$Y$349,15,0),0)</f>
        <v>0</v>
      </c>
      <c r="I249" s="24">
        <f>IFERROR(VLOOKUP(E249,Total_Nacional!$A$4:$Y$349,17,0)+VLOOKUP(E249,Total_Nacional!$A$4:$Y$349,19,0),0)</f>
        <v>411730</v>
      </c>
      <c r="J249" s="25">
        <f>IFERROR(VLOOKUP(E249,Total_Nacional!$A$4:$Y$349,21,0),0)</f>
        <v>0</v>
      </c>
      <c r="K249" s="12">
        <f t="shared" si="3"/>
        <v>2043562</v>
      </c>
    </row>
    <row r="250" spans="1:11" x14ac:dyDescent="0.25">
      <c r="A250" s="4">
        <v>247</v>
      </c>
      <c r="B250" s="42">
        <v>12</v>
      </c>
      <c r="C250" s="5" t="s">
        <v>617</v>
      </c>
      <c r="D250" s="5" t="s">
        <v>618</v>
      </c>
      <c r="E250" s="9">
        <v>12101</v>
      </c>
      <c r="F250" s="24">
        <f>IFERROR(VLOOKUP(E250,Total_Nacional!$A$4:$Y$349,5,0)+VLOOKUP(E250,Total_Nacional!$A$4:$Y$349,7,0),0)</f>
        <v>20682676</v>
      </c>
      <c r="G250" s="24">
        <f>IFERROR(VLOOKUP(E250,Total_Nacional!$A$4:$Y$349,9,0)+VLOOKUP(E250,Total_Nacional!$A$4:$Y$349,11,0),0)</f>
        <v>4193090</v>
      </c>
      <c r="H250" s="24">
        <f>IFERROR(VLOOKUP(E250,Total_Nacional!$A$4:$Y$349,13,0)+VLOOKUP(E250,Total_Nacional!$A$4:$Y$349,15,0),0)</f>
        <v>1012646</v>
      </c>
      <c r="I250" s="24">
        <f>IFERROR(VLOOKUP(E250,Total_Nacional!$A$4:$Y$349,17,0)+VLOOKUP(E250,Total_Nacional!$A$4:$Y$349,19,0),0)</f>
        <v>4610362</v>
      </c>
      <c r="J250" s="25">
        <f>IFERROR(VLOOKUP(E250,Total_Nacional!$A$4:$Y$349,21,0),0)</f>
        <v>0</v>
      </c>
      <c r="K250" s="12">
        <f t="shared" si="3"/>
        <v>30498774</v>
      </c>
    </row>
    <row r="251" spans="1:11" x14ac:dyDescent="0.25">
      <c r="A251" s="4">
        <v>248</v>
      </c>
      <c r="B251" s="42">
        <v>12</v>
      </c>
      <c r="C251" s="5" t="s">
        <v>619</v>
      </c>
      <c r="D251" s="5" t="s">
        <v>620</v>
      </c>
      <c r="E251" s="9">
        <v>12103</v>
      </c>
      <c r="F251" s="24">
        <f>IFERROR(VLOOKUP(E251,Total_Nacional!$A$4:$Y$349,5,0)+VLOOKUP(E251,Total_Nacional!$A$4:$Y$349,7,0),0)</f>
        <v>1316522</v>
      </c>
      <c r="G251" s="24">
        <f>IFERROR(VLOOKUP(E251,Total_Nacional!$A$4:$Y$349,9,0)+VLOOKUP(E251,Total_Nacional!$A$4:$Y$349,11,0),0)</f>
        <v>634274</v>
      </c>
      <c r="H251" s="24">
        <f>IFERROR(VLOOKUP(E251,Total_Nacional!$A$4:$Y$349,13,0)+VLOOKUP(E251,Total_Nacional!$A$4:$Y$349,15,0),0)</f>
        <v>0</v>
      </c>
      <c r="I251" s="24">
        <f>IFERROR(VLOOKUP(E251,Total_Nacional!$A$4:$Y$349,17,0)+VLOOKUP(E251,Total_Nacional!$A$4:$Y$349,19,0),0)</f>
        <v>0</v>
      </c>
      <c r="J251" s="25">
        <f>IFERROR(VLOOKUP(E251,Total_Nacional!$A$4:$Y$349,21,0),0)</f>
        <v>0</v>
      </c>
      <c r="K251" s="12">
        <f t="shared" si="3"/>
        <v>1950796</v>
      </c>
    </row>
    <row r="252" spans="1:11" x14ac:dyDescent="0.25">
      <c r="A252" s="4">
        <v>249</v>
      </c>
      <c r="B252" s="42">
        <v>12</v>
      </c>
      <c r="C252" s="5" t="s">
        <v>621</v>
      </c>
      <c r="D252" s="5" t="s">
        <v>622</v>
      </c>
      <c r="E252" s="9">
        <v>12202</v>
      </c>
      <c r="F252" s="24">
        <f>IFERROR(VLOOKUP(E252,Total_Nacional!$A$4:$Y$349,5,0)+VLOOKUP(E252,Total_Nacional!$A$4:$Y$349,7,0),0)</f>
        <v>511804</v>
      </c>
      <c r="G252" s="24">
        <f>IFERROR(VLOOKUP(E252,Total_Nacional!$A$4:$Y$349,9,0)+VLOOKUP(E252,Total_Nacional!$A$4:$Y$349,11,0),0)</f>
        <v>289260</v>
      </c>
      <c r="H252" s="24">
        <f>IFERROR(VLOOKUP(E252,Total_Nacional!$A$4:$Y$349,13,0)+VLOOKUP(E252,Total_Nacional!$A$4:$Y$349,15,0),0)</f>
        <v>0</v>
      </c>
      <c r="I252" s="24">
        <f>IFERROR(VLOOKUP(E252,Total_Nacional!$A$4:$Y$349,17,0)+VLOOKUP(E252,Total_Nacional!$A$4:$Y$349,19,0),0)</f>
        <v>0</v>
      </c>
      <c r="J252" s="25">
        <f>IFERROR(VLOOKUP(E252,Total_Nacional!$A$4:$Y$349,21,0),0)</f>
        <v>0</v>
      </c>
      <c r="K252" s="12">
        <f t="shared" si="3"/>
        <v>801064</v>
      </c>
    </row>
    <row r="253" spans="1:11" x14ac:dyDescent="0.25">
      <c r="A253" s="4">
        <v>250</v>
      </c>
      <c r="B253" s="42">
        <v>12</v>
      </c>
      <c r="C253" s="5" t="s">
        <v>623</v>
      </c>
      <c r="D253" s="5" t="s">
        <v>174</v>
      </c>
      <c r="E253" s="9">
        <v>12204</v>
      </c>
      <c r="F253" s="24">
        <f>IFERROR(VLOOKUP(E253,Total_Nacional!$A$4:$Y$349,5,0)+VLOOKUP(E253,Total_Nacional!$A$4:$Y$349,7,0),0)</f>
        <v>678594</v>
      </c>
      <c r="G253" s="24">
        <f>IFERROR(VLOOKUP(E253,Total_Nacional!$A$4:$Y$349,9,0)+VLOOKUP(E253,Total_Nacional!$A$4:$Y$349,11,0),0)</f>
        <v>263210</v>
      </c>
      <c r="H253" s="24">
        <f>IFERROR(VLOOKUP(E253,Total_Nacional!$A$4:$Y$349,13,0)+VLOOKUP(E253,Total_Nacional!$A$4:$Y$349,15,0),0)</f>
        <v>0</v>
      </c>
      <c r="I253" s="24">
        <f>IFERROR(VLOOKUP(E253,Total_Nacional!$A$4:$Y$349,17,0)+VLOOKUP(E253,Total_Nacional!$A$4:$Y$349,19,0),0)</f>
        <v>0</v>
      </c>
      <c r="J253" s="25">
        <f>IFERROR(VLOOKUP(E253,Total_Nacional!$A$4:$Y$349,21,0),0)</f>
        <v>0</v>
      </c>
      <c r="K253" s="12">
        <f t="shared" si="3"/>
        <v>941804</v>
      </c>
    </row>
    <row r="254" spans="1:11" x14ac:dyDescent="0.25">
      <c r="A254" s="4">
        <v>251</v>
      </c>
      <c r="B254" s="42">
        <v>12</v>
      </c>
      <c r="C254" s="5" t="s">
        <v>624</v>
      </c>
      <c r="D254" s="5" t="s">
        <v>175</v>
      </c>
      <c r="E254" s="9">
        <v>12205</v>
      </c>
      <c r="F254" s="24">
        <f>IFERROR(VLOOKUP(E254,Total_Nacional!$A$4:$Y$349,5,0)+VLOOKUP(E254,Total_Nacional!$A$4:$Y$349,7,0),0)</f>
        <v>93287164</v>
      </c>
      <c r="G254" s="24">
        <f>IFERROR(VLOOKUP(E254,Total_Nacional!$A$4:$Y$349,9,0)+VLOOKUP(E254,Total_Nacional!$A$4:$Y$349,11,0),0)</f>
        <v>19761974</v>
      </c>
      <c r="H254" s="24">
        <f>IFERROR(VLOOKUP(E254,Total_Nacional!$A$4:$Y$349,13,0)+VLOOKUP(E254,Total_Nacional!$A$4:$Y$349,15,0),0)</f>
        <v>0</v>
      </c>
      <c r="I254" s="24">
        <f>IFERROR(VLOOKUP(E254,Total_Nacional!$A$4:$Y$349,17,0)+VLOOKUP(E254,Total_Nacional!$A$4:$Y$349,19,0),0)</f>
        <v>4028188</v>
      </c>
      <c r="J254" s="25">
        <f>IFERROR(VLOOKUP(E254,Total_Nacional!$A$4:$Y$349,21,0),0)</f>
        <v>0</v>
      </c>
      <c r="K254" s="12">
        <f t="shared" si="3"/>
        <v>117077326</v>
      </c>
    </row>
    <row r="255" spans="1:11" x14ac:dyDescent="0.25">
      <c r="A255" s="4">
        <v>252</v>
      </c>
      <c r="B255" s="42">
        <v>12</v>
      </c>
      <c r="C255" s="5" t="s">
        <v>625</v>
      </c>
      <c r="D255" s="5" t="s">
        <v>176</v>
      </c>
      <c r="E255" s="9">
        <v>12206</v>
      </c>
      <c r="F255" s="24">
        <f>IFERROR(VLOOKUP(E255,Total_Nacional!$A$4:$Y$349,5,0)+VLOOKUP(E255,Total_Nacional!$A$4:$Y$349,7,0),0)</f>
        <v>1034570</v>
      </c>
      <c r="G255" s="24">
        <f>IFERROR(VLOOKUP(E255,Total_Nacional!$A$4:$Y$349,9,0)+VLOOKUP(E255,Total_Nacional!$A$4:$Y$349,11,0),0)</f>
        <v>448742</v>
      </c>
      <c r="H255" s="24">
        <f>IFERROR(VLOOKUP(E255,Total_Nacional!$A$4:$Y$349,13,0)+VLOOKUP(E255,Total_Nacional!$A$4:$Y$349,15,0),0)</f>
        <v>0</v>
      </c>
      <c r="I255" s="24">
        <f>IFERROR(VLOOKUP(E255,Total_Nacional!$A$4:$Y$349,17,0)+VLOOKUP(E255,Total_Nacional!$A$4:$Y$349,19,0),0)</f>
        <v>0</v>
      </c>
      <c r="J255" s="25">
        <f>IFERROR(VLOOKUP(E255,Total_Nacional!$A$4:$Y$349,21,0),0)</f>
        <v>99340</v>
      </c>
      <c r="K255" s="12">
        <f t="shared" si="3"/>
        <v>1582652</v>
      </c>
    </row>
    <row r="256" spans="1:11" x14ac:dyDescent="0.25">
      <c r="A256" s="4">
        <v>253</v>
      </c>
      <c r="B256" s="42">
        <v>12</v>
      </c>
      <c r="C256" s="5" t="s">
        <v>626</v>
      </c>
      <c r="D256" s="5" t="s">
        <v>177</v>
      </c>
      <c r="E256" s="9">
        <v>12301</v>
      </c>
      <c r="F256" s="24">
        <f>IFERROR(VLOOKUP(E256,Total_Nacional!$A$4:$Y$349,5,0)+VLOOKUP(E256,Total_Nacional!$A$4:$Y$349,7,0),0)</f>
        <v>7783026</v>
      </c>
      <c r="G256" s="24">
        <f>IFERROR(VLOOKUP(E256,Total_Nacional!$A$4:$Y$349,9,0)+VLOOKUP(E256,Total_Nacional!$A$4:$Y$349,11,0),0)</f>
        <v>0</v>
      </c>
      <c r="H256" s="24">
        <f>IFERROR(VLOOKUP(E256,Total_Nacional!$A$4:$Y$349,13,0)+VLOOKUP(E256,Total_Nacional!$A$4:$Y$349,15,0),0)</f>
        <v>0</v>
      </c>
      <c r="I256" s="24">
        <f>IFERROR(VLOOKUP(E256,Total_Nacional!$A$4:$Y$349,17,0)+VLOOKUP(E256,Total_Nacional!$A$4:$Y$349,19,0),0)</f>
        <v>0</v>
      </c>
      <c r="J256" s="25">
        <f>IFERROR(VLOOKUP(E256,Total_Nacional!$A$4:$Y$349,21,0),0)</f>
        <v>0</v>
      </c>
      <c r="K256" s="12">
        <f t="shared" si="3"/>
        <v>7783026</v>
      </c>
    </row>
    <row r="257" spans="1:11" x14ac:dyDescent="0.25">
      <c r="A257" s="4">
        <v>254</v>
      </c>
      <c r="B257" s="42">
        <v>12</v>
      </c>
      <c r="C257" s="5" t="s">
        <v>627</v>
      </c>
      <c r="D257" s="5" t="s">
        <v>178</v>
      </c>
      <c r="E257" s="9">
        <v>12302</v>
      </c>
      <c r="F257" s="24">
        <f>IFERROR(VLOOKUP(E257,Total_Nacional!$A$4:$Y$349,5,0)+VLOOKUP(E257,Total_Nacional!$A$4:$Y$349,7,0),0)</f>
        <v>1283164</v>
      </c>
      <c r="G257" s="24">
        <f>IFERROR(VLOOKUP(E257,Total_Nacional!$A$4:$Y$349,9,0)+VLOOKUP(E257,Total_Nacional!$A$4:$Y$349,11,0),0)</f>
        <v>0</v>
      </c>
      <c r="H257" s="24">
        <f>IFERROR(VLOOKUP(E257,Total_Nacional!$A$4:$Y$349,13,0)+VLOOKUP(E257,Total_Nacional!$A$4:$Y$349,15,0),0)</f>
        <v>0</v>
      </c>
      <c r="I257" s="24">
        <f>IFERROR(VLOOKUP(E257,Total_Nacional!$A$4:$Y$349,17,0)+VLOOKUP(E257,Total_Nacional!$A$4:$Y$349,19,0),0)</f>
        <v>0</v>
      </c>
      <c r="J257" s="25">
        <f>IFERROR(VLOOKUP(E257,Total_Nacional!$A$4:$Y$349,21,0),0)</f>
        <v>0</v>
      </c>
      <c r="K257" s="12">
        <f t="shared" si="3"/>
        <v>1283164</v>
      </c>
    </row>
    <row r="258" spans="1:11" x14ac:dyDescent="0.25">
      <c r="A258" s="4">
        <v>255</v>
      </c>
      <c r="B258" s="42">
        <v>12</v>
      </c>
      <c r="C258" s="5" t="s">
        <v>628</v>
      </c>
      <c r="D258" s="5" t="s">
        <v>179</v>
      </c>
      <c r="E258" s="9">
        <v>12304</v>
      </c>
      <c r="F258" s="24">
        <f>IFERROR(VLOOKUP(E258,Total_Nacional!$A$4:$Y$349,5,0)+VLOOKUP(E258,Total_Nacional!$A$4:$Y$349,7,0),0)</f>
        <v>834422</v>
      </c>
      <c r="G258" s="24">
        <f>IFERROR(VLOOKUP(E258,Total_Nacional!$A$4:$Y$349,9,0)+VLOOKUP(E258,Total_Nacional!$A$4:$Y$349,11,0),0)</f>
        <v>285606</v>
      </c>
      <c r="H258" s="24">
        <f>IFERROR(VLOOKUP(E258,Total_Nacional!$A$4:$Y$349,13,0)+VLOOKUP(E258,Total_Nacional!$A$4:$Y$349,15,0),0)</f>
        <v>0</v>
      </c>
      <c r="I258" s="24">
        <f>IFERROR(VLOOKUP(E258,Total_Nacional!$A$4:$Y$349,17,0)+VLOOKUP(E258,Total_Nacional!$A$4:$Y$349,19,0),0)</f>
        <v>0</v>
      </c>
      <c r="J258" s="25">
        <f>IFERROR(VLOOKUP(E258,Total_Nacional!$A$4:$Y$349,21,0),0)</f>
        <v>0</v>
      </c>
      <c r="K258" s="12">
        <f t="shared" si="3"/>
        <v>1120028</v>
      </c>
    </row>
    <row r="259" spans="1:11" x14ac:dyDescent="0.25">
      <c r="A259" s="4">
        <v>256</v>
      </c>
      <c r="B259" s="42">
        <v>12</v>
      </c>
      <c r="C259" s="5" t="s">
        <v>629</v>
      </c>
      <c r="D259" s="5" t="s">
        <v>630</v>
      </c>
      <c r="E259" s="9">
        <v>12401</v>
      </c>
      <c r="F259" s="24">
        <f>IFERROR(VLOOKUP(E259,Total_Nacional!$A$4:$Y$349,5,0)+VLOOKUP(E259,Total_Nacional!$A$4:$Y$349,7,0),0)</f>
        <v>4353044</v>
      </c>
      <c r="G259" s="24">
        <f>IFERROR(VLOOKUP(E259,Total_Nacional!$A$4:$Y$349,9,0)+VLOOKUP(E259,Total_Nacional!$A$4:$Y$349,11,0),0)</f>
        <v>0</v>
      </c>
      <c r="H259" s="24">
        <f>IFERROR(VLOOKUP(E259,Total_Nacional!$A$4:$Y$349,13,0)+VLOOKUP(E259,Total_Nacional!$A$4:$Y$349,15,0),0)</f>
        <v>66716</v>
      </c>
      <c r="I259" s="24">
        <f>IFERROR(VLOOKUP(E259,Total_Nacional!$A$4:$Y$349,17,0)+VLOOKUP(E259,Total_Nacional!$A$4:$Y$349,19,0),0)</f>
        <v>0</v>
      </c>
      <c r="J259" s="25">
        <f>IFERROR(VLOOKUP(E259,Total_Nacional!$A$4:$Y$349,21,0),0)</f>
        <v>0</v>
      </c>
      <c r="K259" s="12">
        <f t="shared" si="3"/>
        <v>4419760</v>
      </c>
    </row>
    <row r="260" spans="1:11" x14ac:dyDescent="0.25">
      <c r="A260" s="4">
        <v>257</v>
      </c>
      <c r="B260" s="42">
        <v>12</v>
      </c>
      <c r="C260" s="5" t="s">
        <v>629</v>
      </c>
      <c r="D260" s="5" t="s">
        <v>631</v>
      </c>
      <c r="E260" s="9">
        <v>12402</v>
      </c>
      <c r="F260" s="24">
        <f>IFERROR(VLOOKUP(E260,Total_Nacional!$A$4:$Y$349,5,0)+VLOOKUP(E260,Total_Nacional!$A$4:$Y$349,7,0),0)</f>
        <v>0</v>
      </c>
      <c r="G260" s="24">
        <f>IFERROR(VLOOKUP(E260,Total_Nacional!$A$4:$Y$349,9,0)+VLOOKUP(E260,Total_Nacional!$A$4:$Y$349,11,0),0)</f>
        <v>0</v>
      </c>
      <c r="H260" s="24">
        <f>IFERROR(VLOOKUP(E260,Total_Nacional!$A$4:$Y$349,13,0)+VLOOKUP(E260,Total_Nacional!$A$4:$Y$349,15,0),0)</f>
        <v>0</v>
      </c>
      <c r="I260" s="24">
        <f>IFERROR(VLOOKUP(E260,Total_Nacional!$A$4:$Y$349,17,0)+VLOOKUP(E260,Total_Nacional!$A$4:$Y$349,19,0),0)</f>
        <v>0</v>
      </c>
      <c r="J260" s="25">
        <f>IFERROR(VLOOKUP(E260,Total_Nacional!$A$4:$Y$349,21,0),0)</f>
        <v>0</v>
      </c>
      <c r="K260" s="12">
        <f t="shared" si="3"/>
        <v>0</v>
      </c>
    </row>
    <row r="261" spans="1:11" x14ac:dyDescent="0.25">
      <c r="A261" s="4">
        <v>258</v>
      </c>
      <c r="B261" s="42">
        <v>13</v>
      </c>
      <c r="C261" s="5" t="s">
        <v>632</v>
      </c>
      <c r="D261" s="5" t="s">
        <v>180</v>
      </c>
      <c r="E261" s="9">
        <v>13101</v>
      </c>
      <c r="F261" s="24">
        <f>IFERROR(VLOOKUP(E261,Total_Nacional!$A$4:$Y$349,5,0)+VLOOKUP(E261,Total_Nacional!$A$4:$Y$349,7,0),0)</f>
        <v>188060488</v>
      </c>
      <c r="G261" s="24">
        <f>IFERROR(VLOOKUP(E261,Total_Nacional!$A$4:$Y$349,9,0)+VLOOKUP(E261,Total_Nacional!$A$4:$Y$349,11,0),0)</f>
        <v>21571908</v>
      </c>
      <c r="H261" s="24">
        <f>IFERROR(VLOOKUP(E261,Total_Nacional!$A$4:$Y$349,13,0)+VLOOKUP(E261,Total_Nacional!$A$4:$Y$349,15,0),0)</f>
        <v>0</v>
      </c>
      <c r="I261" s="24">
        <f>IFERROR(VLOOKUP(E261,Total_Nacional!$A$4:$Y$349,17,0)+VLOOKUP(E261,Total_Nacional!$A$4:$Y$349,19,0),0)</f>
        <v>0</v>
      </c>
      <c r="J261" s="25">
        <f>IFERROR(VLOOKUP(E261,Total_Nacional!$A$4:$Y$349,21,0),0)</f>
        <v>0</v>
      </c>
      <c r="K261" s="12">
        <f t="shared" ref="K261:K324" si="4">SUM(F261:J261)</f>
        <v>209632396</v>
      </c>
    </row>
    <row r="262" spans="1:11" x14ac:dyDescent="0.25">
      <c r="A262" s="4">
        <v>259</v>
      </c>
      <c r="B262" s="42">
        <v>13</v>
      </c>
      <c r="C262" s="5" t="s">
        <v>633</v>
      </c>
      <c r="D262" s="5" t="s">
        <v>181</v>
      </c>
      <c r="E262" s="9">
        <v>13103</v>
      </c>
      <c r="F262" s="24">
        <f>IFERROR(VLOOKUP(E262,Total_Nacional!$A$4:$Y$349,5,0)+VLOOKUP(E262,Total_Nacional!$A$4:$Y$349,7,0),0)</f>
        <v>49732090</v>
      </c>
      <c r="G262" s="24">
        <f>IFERROR(VLOOKUP(E262,Total_Nacional!$A$4:$Y$349,9,0)+VLOOKUP(E262,Total_Nacional!$A$4:$Y$349,11,0),0)</f>
        <v>26920866</v>
      </c>
      <c r="H262" s="24">
        <f>IFERROR(VLOOKUP(E262,Total_Nacional!$A$4:$Y$349,13,0)+VLOOKUP(E262,Total_Nacional!$A$4:$Y$349,15,0),0)</f>
        <v>0</v>
      </c>
      <c r="I262" s="24">
        <f>IFERROR(VLOOKUP(E262,Total_Nacional!$A$4:$Y$349,17,0)+VLOOKUP(E262,Total_Nacional!$A$4:$Y$349,19,0),0)</f>
        <v>0</v>
      </c>
      <c r="J262" s="25">
        <f>IFERROR(VLOOKUP(E262,Total_Nacional!$A$4:$Y$349,21,0),0)</f>
        <v>0</v>
      </c>
      <c r="K262" s="12">
        <f t="shared" si="4"/>
        <v>76652956</v>
      </c>
    </row>
    <row r="263" spans="1:11" x14ac:dyDescent="0.25">
      <c r="A263" s="4">
        <v>260</v>
      </c>
      <c r="B263" s="42">
        <v>13</v>
      </c>
      <c r="C263" s="5" t="s">
        <v>634</v>
      </c>
      <c r="D263" s="5" t="s">
        <v>182</v>
      </c>
      <c r="E263" s="9">
        <v>13105</v>
      </c>
      <c r="F263" s="24">
        <f>IFERROR(VLOOKUP(E263,Total_Nacional!$A$4:$Y$349,5,0)+VLOOKUP(E263,Total_Nacional!$A$4:$Y$349,7,0),0)</f>
        <v>80981016</v>
      </c>
      <c r="G263" s="24">
        <f>IFERROR(VLOOKUP(E263,Total_Nacional!$A$4:$Y$349,9,0)+VLOOKUP(E263,Total_Nacional!$A$4:$Y$349,11,0),0)</f>
        <v>35108786</v>
      </c>
      <c r="H263" s="24">
        <f>IFERROR(VLOOKUP(E263,Total_Nacional!$A$4:$Y$349,13,0)+VLOOKUP(E263,Total_Nacional!$A$4:$Y$349,15,0),0)</f>
        <v>0</v>
      </c>
      <c r="I263" s="24">
        <f>IFERROR(VLOOKUP(E263,Total_Nacional!$A$4:$Y$349,17,0)+VLOOKUP(E263,Total_Nacional!$A$4:$Y$349,19,0),0)</f>
        <v>4484710</v>
      </c>
      <c r="J263" s="25">
        <f>IFERROR(VLOOKUP(E263,Total_Nacional!$A$4:$Y$349,21,0),0)</f>
        <v>0</v>
      </c>
      <c r="K263" s="12">
        <f t="shared" si="4"/>
        <v>120574512</v>
      </c>
    </row>
    <row r="264" spans="1:11" x14ac:dyDescent="0.25">
      <c r="A264" s="4">
        <v>261</v>
      </c>
      <c r="B264" s="42">
        <v>13</v>
      </c>
      <c r="C264" s="5" t="s">
        <v>635</v>
      </c>
      <c r="D264" s="5" t="s">
        <v>183</v>
      </c>
      <c r="E264" s="9">
        <v>13106</v>
      </c>
      <c r="F264" s="24">
        <f>IFERROR(VLOOKUP(E264,Total_Nacional!$A$4:$Y$349,5,0)+VLOOKUP(E264,Total_Nacional!$A$4:$Y$349,7,0),0)</f>
        <v>29757240</v>
      </c>
      <c r="G264" s="24">
        <f>IFERROR(VLOOKUP(E264,Total_Nacional!$A$4:$Y$349,9,0)+VLOOKUP(E264,Total_Nacional!$A$4:$Y$349,11,0),0)</f>
        <v>27895084</v>
      </c>
      <c r="H264" s="24">
        <f>IFERROR(VLOOKUP(E264,Total_Nacional!$A$4:$Y$349,13,0)+VLOOKUP(E264,Total_Nacional!$A$4:$Y$349,15,0),0)</f>
        <v>0</v>
      </c>
      <c r="I264" s="24">
        <f>IFERROR(VLOOKUP(E264,Total_Nacional!$A$4:$Y$349,17,0)+VLOOKUP(E264,Total_Nacional!$A$4:$Y$349,19,0),0)</f>
        <v>7121880</v>
      </c>
      <c r="J264" s="25">
        <f>IFERROR(VLOOKUP(E264,Total_Nacional!$A$4:$Y$349,21,0),0)</f>
        <v>0</v>
      </c>
      <c r="K264" s="12">
        <f t="shared" si="4"/>
        <v>64774204</v>
      </c>
    </row>
    <row r="265" spans="1:11" x14ac:dyDescent="0.25">
      <c r="A265" s="4">
        <v>262</v>
      </c>
      <c r="B265" s="42">
        <v>13</v>
      </c>
      <c r="C265" s="5" t="s">
        <v>636</v>
      </c>
      <c r="D265" s="5" t="s">
        <v>184</v>
      </c>
      <c r="E265" s="9">
        <v>13107</v>
      </c>
      <c r="F265" s="24">
        <f>IFERROR(VLOOKUP(E265,Total_Nacional!$A$4:$Y$349,5,0)+VLOOKUP(E265,Total_Nacional!$A$4:$Y$349,7,0),0)</f>
        <v>67365638</v>
      </c>
      <c r="G265" s="24">
        <f>IFERROR(VLOOKUP(E265,Total_Nacional!$A$4:$Y$349,9,0)+VLOOKUP(E265,Total_Nacional!$A$4:$Y$349,11,0),0)</f>
        <v>21768996</v>
      </c>
      <c r="H265" s="24">
        <f>IFERROR(VLOOKUP(E265,Total_Nacional!$A$4:$Y$349,13,0)+VLOOKUP(E265,Total_Nacional!$A$4:$Y$349,15,0),0)</f>
        <v>0</v>
      </c>
      <c r="I265" s="24">
        <f>IFERROR(VLOOKUP(E265,Total_Nacional!$A$4:$Y$349,17,0)+VLOOKUP(E265,Total_Nacional!$A$4:$Y$349,19,0),0)</f>
        <v>0</v>
      </c>
      <c r="J265" s="25">
        <f>IFERROR(VLOOKUP(E265,Total_Nacional!$A$4:$Y$349,21,0),0)</f>
        <v>0</v>
      </c>
      <c r="K265" s="12">
        <f t="shared" si="4"/>
        <v>89134634</v>
      </c>
    </row>
    <row r="266" spans="1:11" x14ac:dyDescent="0.25">
      <c r="A266" s="4">
        <v>263</v>
      </c>
      <c r="B266" s="42">
        <v>13</v>
      </c>
      <c r="C266" s="5" t="s">
        <v>637</v>
      </c>
      <c r="D266" s="5" t="s">
        <v>185</v>
      </c>
      <c r="E266" s="9">
        <v>13108</v>
      </c>
      <c r="F266" s="24">
        <f>IFERROR(VLOOKUP(E266,Total_Nacional!$A$4:$Y$349,5,0)+VLOOKUP(E266,Total_Nacional!$A$4:$Y$349,7,0),0)</f>
        <v>58219410</v>
      </c>
      <c r="G266" s="24">
        <f>IFERROR(VLOOKUP(E266,Total_Nacional!$A$4:$Y$349,9,0)+VLOOKUP(E266,Total_Nacional!$A$4:$Y$349,11,0),0)</f>
        <v>26921810</v>
      </c>
      <c r="H266" s="24">
        <f>IFERROR(VLOOKUP(E266,Total_Nacional!$A$4:$Y$349,13,0)+VLOOKUP(E266,Total_Nacional!$A$4:$Y$349,15,0),0)</f>
        <v>0</v>
      </c>
      <c r="I266" s="24">
        <f>IFERROR(VLOOKUP(E266,Total_Nacional!$A$4:$Y$349,17,0)+VLOOKUP(E266,Total_Nacional!$A$4:$Y$349,19,0),0)</f>
        <v>0</v>
      </c>
      <c r="J266" s="25">
        <f>IFERROR(VLOOKUP(E266,Total_Nacional!$A$4:$Y$349,21,0),0)</f>
        <v>0</v>
      </c>
      <c r="K266" s="12">
        <f t="shared" si="4"/>
        <v>85141220</v>
      </c>
    </row>
    <row r="267" spans="1:11" x14ac:dyDescent="0.25">
      <c r="A267" s="4">
        <v>264</v>
      </c>
      <c r="B267" s="42">
        <v>13</v>
      </c>
      <c r="C267" s="5" t="s">
        <v>638</v>
      </c>
      <c r="D267" s="5" t="s">
        <v>639</v>
      </c>
      <c r="E267" s="9">
        <v>13109</v>
      </c>
      <c r="F267" s="24">
        <f>IFERROR(VLOOKUP(E267,Total_Nacional!$A$4:$Y$349,5,0)+VLOOKUP(E267,Total_Nacional!$A$4:$Y$349,7,0),0)</f>
        <v>0</v>
      </c>
      <c r="G267" s="24">
        <f>IFERROR(VLOOKUP(E267,Total_Nacional!$A$4:$Y$349,9,0)+VLOOKUP(E267,Total_Nacional!$A$4:$Y$349,11,0),0)</f>
        <v>25123066</v>
      </c>
      <c r="H267" s="24">
        <f>IFERROR(VLOOKUP(E267,Total_Nacional!$A$4:$Y$349,13,0)+VLOOKUP(E267,Total_Nacional!$A$4:$Y$349,15,0),0)</f>
        <v>0</v>
      </c>
      <c r="I267" s="24">
        <f>IFERROR(VLOOKUP(E267,Total_Nacional!$A$4:$Y$349,17,0)+VLOOKUP(E267,Total_Nacional!$A$4:$Y$349,19,0),0)</f>
        <v>128101986</v>
      </c>
      <c r="J267" s="25">
        <f>IFERROR(VLOOKUP(E267,Total_Nacional!$A$4:$Y$349,21,0),0)</f>
        <v>0</v>
      </c>
      <c r="K267" s="12">
        <f t="shared" si="4"/>
        <v>153225052</v>
      </c>
    </row>
    <row r="268" spans="1:11" x14ac:dyDescent="0.25">
      <c r="A268" s="4">
        <v>265</v>
      </c>
      <c r="B268" s="42">
        <v>13</v>
      </c>
      <c r="C268" s="5" t="s">
        <v>640</v>
      </c>
      <c r="D268" s="5" t="s">
        <v>186</v>
      </c>
      <c r="E268" s="9">
        <v>13110</v>
      </c>
      <c r="F268" s="24">
        <f>IFERROR(VLOOKUP(E268,Total_Nacional!$A$4:$Y$349,5,0)+VLOOKUP(E268,Total_Nacional!$A$4:$Y$349,7,0),0)</f>
        <v>26246870</v>
      </c>
      <c r="G268" s="24">
        <f>IFERROR(VLOOKUP(E268,Total_Nacional!$A$4:$Y$349,9,0)+VLOOKUP(E268,Total_Nacional!$A$4:$Y$349,11,0),0)</f>
        <v>19610272</v>
      </c>
      <c r="H268" s="24">
        <f>IFERROR(VLOOKUP(E268,Total_Nacional!$A$4:$Y$349,13,0)+VLOOKUP(E268,Total_Nacional!$A$4:$Y$349,15,0),0)</f>
        <v>0</v>
      </c>
      <c r="I268" s="24">
        <f>IFERROR(VLOOKUP(E268,Total_Nacional!$A$4:$Y$349,17,0)+VLOOKUP(E268,Total_Nacional!$A$4:$Y$349,19,0),0)</f>
        <v>0</v>
      </c>
      <c r="J268" s="25">
        <f>IFERROR(VLOOKUP(E268,Total_Nacional!$A$4:$Y$349,21,0),0)</f>
        <v>0</v>
      </c>
      <c r="K268" s="12">
        <f t="shared" si="4"/>
        <v>45857142</v>
      </c>
    </row>
    <row r="269" spans="1:11" x14ac:dyDescent="0.25">
      <c r="A269" s="4">
        <v>266</v>
      </c>
      <c r="B269" s="42">
        <v>13</v>
      </c>
      <c r="C269" s="5" t="s">
        <v>641</v>
      </c>
      <c r="D269" s="5" t="s">
        <v>187</v>
      </c>
      <c r="E269" s="9">
        <v>13111</v>
      </c>
      <c r="F269" s="24">
        <f>IFERROR(VLOOKUP(E269,Total_Nacional!$A$4:$Y$349,5,0)+VLOOKUP(E269,Total_Nacional!$A$4:$Y$349,7,0),0)</f>
        <v>0</v>
      </c>
      <c r="G269" s="24">
        <f>IFERROR(VLOOKUP(E269,Total_Nacional!$A$4:$Y$349,9,0)+VLOOKUP(E269,Total_Nacional!$A$4:$Y$349,11,0),0)</f>
        <v>61651752</v>
      </c>
      <c r="H269" s="24">
        <f>IFERROR(VLOOKUP(E269,Total_Nacional!$A$4:$Y$349,13,0)+VLOOKUP(E269,Total_Nacional!$A$4:$Y$349,15,0),0)</f>
        <v>0</v>
      </c>
      <c r="I269" s="24">
        <f>IFERROR(VLOOKUP(E269,Total_Nacional!$A$4:$Y$349,17,0)+VLOOKUP(E269,Total_Nacional!$A$4:$Y$349,19,0),0)</f>
        <v>0</v>
      </c>
      <c r="J269" s="25">
        <f>IFERROR(VLOOKUP(E269,Total_Nacional!$A$4:$Y$349,21,0),0)</f>
        <v>0</v>
      </c>
      <c r="K269" s="12">
        <f t="shared" si="4"/>
        <v>61651752</v>
      </c>
    </row>
    <row r="270" spans="1:11" x14ac:dyDescent="0.25">
      <c r="A270" s="4">
        <v>267</v>
      </c>
      <c r="B270" s="42">
        <v>13</v>
      </c>
      <c r="C270" s="5" t="s">
        <v>642</v>
      </c>
      <c r="D270" s="5" t="s">
        <v>188</v>
      </c>
      <c r="E270" s="9">
        <v>13113</v>
      </c>
      <c r="F270" s="24">
        <f>IFERROR(VLOOKUP(E270,Total_Nacional!$A$4:$Y$349,5,0)+VLOOKUP(E270,Total_Nacional!$A$4:$Y$349,7,0),0)</f>
        <v>48325634</v>
      </c>
      <c r="G270" s="24">
        <f>IFERROR(VLOOKUP(E270,Total_Nacional!$A$4:$Y$349,9,0)+VLOOKUP(E270,Total_Nacional!$A$4:$Y$349,11,0),0)</f>
        <v>50734840</v>
      </c>
      <c r="H270" s="24">
        <f>IFERROR(VLOOKUP(E270,Total_Nacional!$A$4:$Y$349,13,0)+VLOOKUP(E270,Total_Nacional!$A$4:$Y$349,15,0),0)</f>
        <v>0</v>
      </c>
      <c r="I270" s="24">
        <f>IFERROR(VLOOKUP(E270,Total_Nacional!$A$4:$Y$349,17,0)+VLOOKUP(E270,Total_Nacional!$A$4:$Y$349,19,0),0)</f>
        <v>16302882</v>
      </c>
      <c r="J270" s="25">
        <f>IFERROR(VLOOKUP(E270,Total_Nacional!$A$4:$Y$349,21,0),0)</f>
        <v>1246016</v>
      </c>
      <c r="K270" s="12">
        <f t="shared" si="4"/>
        <v>116609372</v>
      </c>
    </row>
    <row r="271" spans="1:11" x14ac:dyDescent="0.25">
      <c r="A271" s="4">
        <v>268</v>
      </c>
      <c r="B271" s="42">
        <v>13</v>
      </c>
      <c r="C271" s="5" t="s">
        <v>643</v>
      </c>
      <c r="D271" s="5" t="s">
        <v>189</v>
      </c>
      <c r="E271" s="9">
        <v>13114</v>
      </c>
      <c r="F271" s="24">
        <f>IFERROR(VLOOKUP(E271,Total_Nacional!$A$4:$Y$349,5,0)+VLOOKUP(E271,Total_Nacional!$A$4:$Y$349,7,0),0)</f>
        <v>60458644</v>
      </c>
      <c r="G271" s="24">
        <f>IFERROR(VLOOKUP(E271,Total_Nacional!$A$4:$Y$349,9,0)+VLOOKUP(E271,Total_Nacional!$A$4:$Y$349,11,0),0)</f>
        <v>46617540</v>
      </c>
      <c r="H271" s="24">
        <f>IFERROR(VLOOKUP(E271,Total_Nacional!$A$4:$Y$349,13,0)+VLOOKUP(E271,Total_Nacional!$A$4:$Y$349,15,0),0)</f>
        <v>667632</v>
      </c>
      <c r="I271" s="24">
        <f>IFERROR(VLOOKUP(E271,Total_Nacional!$A$4:$Y$349,17,0)+VLOOKUP(E271,Total_Nacional!$A$4:$Y$349,19,0),0)</f>
        <v>17522512</v>
      </c>
      <c r="J271" s="25">
        <f>IFERROR(VLOOKUP(E271,Total_Nacional!$A$4:$Y$349,21,0),0)</f>
        <v>0</v>
      </c>
      <c r="K271" s="12">
        <f t="shared" si="4"/>
        <v>125266328</v>
      </c>
    </row>
    <row r="272" spans="1:11" x14ac:dyDescent="0.25">
      <c r="A272" s="4">
        <v>269</v>
      </c>
      <c r="B272" s="42">
        <v>13</v>
      </c>
      <c r="C272" s="5" t="s">
        <v>644</v>
      </c>
      <c r="D272" s="5" t="s">
        <v>645</v>
      </c>
      <c r="E272" s="9">
        <v>13127</v>
      </c>
      <c r="F272" s="24">
        <f>IFERROR(VLOOKUP(E272,Total_Nacional!$A$4:$Y$349,5,0)+VLOOKUP(E272,Total_Nacional!$A$4:$Y$349,7,0),0)</f>
        <v>57756524</v>
      </c>
      <c r="G272" s="24">
        <f>IFERROR(VLOOKUP(E272,Total_Nacional!$A$4:$Y$349,9,0)+VLOOKUP(E272,Total_Nacional!$A$4:$Y$349,11,0),0)</f>
        <v>28698858</v>
      </c>
      <c r="H272" s="24">
        <f>IFERROR(VLOOKUP(E272,Total_Nacional!$A$4:$Y$349,13,0)+VLOOKUP(E272,Total_Nacional!$A$4:$Y$349,15,0),0)</f>
        <v>0</v>
      </c>
      <c r="I272" s="24">
        <f>IFERROR(VLOOKUP(E272,Total_Nacional!$A$4:$Y$349,17,0)+VLOOKUP(E272,Total_Nacional!$A$4:$Y$349,19,0),0)</f>
        <v>9480280</v>
      </c>
      <c r="J272" s="25">
        <f>IFERROR(VLOOKUP(E272,Total_Nacional!$A$4:$Y$349,21,0),0)</f>
        <v>2198896</v>
      </c>
      <c r="K272" s="12">
        <f t="shared" si="4"/>
        <v>98134558</v>
      </c>
    </row>
    <row r="273" spans="1:11" x14ac:dyDescent="0.25">
      <c r="A273" s="4">
        <v>270</v>
      </c>
      <c r="B273" s="42">
        <v>13</v>
      </c>
      <c r="C273" s="5" t="s">
        <v>646</v>
      </c>
      <c r="D273" s="5" t="s">
        <v>190</v>
      </c>
      <c r="E273" s="9">
        <v>13128</v>
      </c>
      <c r="F273" s="24">
        <f>IFERROR(VLOOKUP(E273,Total_Nacional!$A$4:$Y$349,5,0)+VLOOKUP(E273,Total_Nacional!$A$4:$Y$349,7,0),0)</f>
        <v>121050842</v>
      </c>
      <c r="G273" s="24">
        <f>IFERROR(VLOOKUP(E273,Total_Nacional!$A$4:$Y$349,9,0)+VLOOKUP(E273,Total_Nacional!$A$4:$Y$349,11,0),0)</f>
        <v>93837412</v>
      </c>
      <c r="H273" s="24">
        <f>IFERROR(VLOOKUP(E273,Total_Nacional!$A$4:$Y$349,13,0)+VLOOKUP(E273,Total_Nacional!$A$4:$Y$349,15,0),0)</f>
        <v>0</v>
      </c>
      <c r="I273" s="24">
        <f>IFERROR(VLOOKUP(E273,Total_Nacional!$A$4:$Y$349,17,0)+VLOOKUP(E273,Total_Nacional!$A$4:$Y$349,19,0),0)</f>
        <v>26114032</v>
      </c>
      <c r="J273" s="25">
        <f>IFERROR(VLOOKUP(E273,Total_Nacional!$A$4:$Y$349,21,0),0)</f>
        <v>254296</v>
      </c>
      <c r="K273" s="12">
        <f t="shared" si="4"/>
        <v>241256582</v>
      </c>
    </row>
    <row r="274" spans="1:11" x14ac:dyDescent="0.25">
      <c r="A274" s="4">
        <v>271</v>
      </c>
      <c r="B274" s="42">
        <v>13</v>
      </c>
      <c r="C274" s="5" t="s">
        <v>647</v>
      </c>
      <c r="D274" s="5" t="s">
        <v>191</v>
      </c>
      <c r="E274" s="9">
        <v>13131</v>
      </c>
      <c r="F274" s="24">
        <f>IFERROR(VLOOKUP(E274,Total_Nacional!$A$4:$Y$349,5,0)+VLOOKUP(E274,Total_Nacional!$A$4:$Y$349,7,0),0)</f>
        <v>0</v>
      </c>
      <c r="G274" s="24">
        <f>IFERROR(VLOOKUP(E274,Total_Nacional!$A$4:$Y$349,9,0)+VLOOKUP(E274,Total_Nacional!$A$4:$Y$349,11,0),0)</f>
        <v>34709312</v>
      </c>
      <c r="H274" s="24">
        <f>IFERROR(VLOOKUP(E274,Total_Nacional!$A$4:$Y$349,13,0)+VLOOKUP(E274,Total_Nacional!$A$4:$Y$349,15,0),0)</f>
        <v>0</v>
      </c>
      <c r="I274" s="24">
        <f>IFERROR(VLOOKUP(E274,Total_Nacional!$A$4:$Y$349,17,0)+VLOOKUP(E274,Total_Nacional!$A$4:$Y$349,19,0),0)</f>
        <v>0</v>
      </c>
      <c r="J274" s="25">
        <f>IFERROR(VLOOKUP(E274,Total_Nacional!$A$4:$Y$349,21,0),0)</f>
        <v>0</v>
      </c>
      <c r="K274" s="12">
        <f t="shared" si="4"/>
        <v>34709312</v>
      </c>
    </row>
    <row r="275" spans="1:11" x14ac:dyDescent="0.25">
      <c r="A275" s="4">
        <v>272</v>
      </c>
      <c r="B275" s="42">
        <v>13</v>
      </c>
      <c r="C275" s="5" t="s">
        <v>648</v>
      </c>
      <c r="D275" s="5" t="s">
        <v>192</v>
      </c>
      <c r="E275" s="9">
        <v>13132</v>
      </c>
      <c r="F275" s="24">
        <f>IFERROR(VLOOKUP(E275,Total_Nacional!$A$4:$Y$349,5,0)+VLOOKUP(E275,Total_Nacional!$A$4:$Y$349,7,0),0)</f>
        <v>28656898</v>
      </c>
      <c r="G275" s="24">
        <f>IFERROR(VLOOKUP(E275,Total_Nacional!$A$4:$Y$349,9,0)+VLOOKUP(E275,Total_Nacional!$A$4:$Y$349,11,0),0)</f>
        <v>11124840</v>
      </c>
      <c r="H275" s="24">
        <f>IFERROR(VLOOKUP(E275,Total_Nacional!$A$4:$Y$349,13,0)+VLOOKUP(E275,Total_Nacional!$A$4:$Y$349,15,0),0)</f>
        <v>0</v>
      </c>
      <c r="I275" s="24">
        <f>IFERROR(VLOOKUP(E275,Total_Nacional!$A$4:$Y$349,17,0)+VLOOKUP(E275,Total_Nacional!$A$4:$Y$349,19,0),0)</f>
        <v>8627116</v>
      </c>
      <c r="J275" s="25">
        <f>IFERROR(VLOOKUP(E275,Total_Nacional!$A$4:$Y$349,21,0),0)</f>
        <v>46120</v>
      </c>
      <c r="K275" s="12">
        <f t="shared" si="4"/>
        <v>48454974</v>
      </c>
    </row>
    <row r="276" spans="1:11" x14ac:dyDescent="0.25">
      <c r="A276" s="4">
        <v>273</v>
      </c>
      <c r="B276" s="42">
        <v>13</v>
      </c>
      <c r="C276" s="5" t="s">
        <v>649</v>
      </c>
      <c r="D276" s="5" t="s">
        <v>193</v>
      </c>
      <c r="E276" s="9">
        <v>13151</v>
      </c>
      <c r="F276" s="24">
        <f>IFERROR(VLOOKUP(E276,Total_Nacional!$A$4:$Y$349,5,0)+VLOOKUP(E276,Total_Nacional!$A$4:$Y$349,7,0),0)</f>
        <v>0</v>
      </c>
      <c r="G276" s="24">
        <f>IFERROR(VLOOKUP(E276,Total_Nacional!$A$4:$Y$349,9,0)+VLOOKUP(E276,Total_Nacional!$A$4:$Y$349,11,0),0)</f>
        <v>36651034</v>
      </c>
      <c r="H276" s="24">
        <f>IFERROR(VLOOKUP(E276,Total_Nacional!$A$4:$Y$349,13,0)+VLOOKUP(E276,Total_Nacional!$A$4:$Y$349,15,0),0)</f>
        <v>0</v>
      </c>
      <c r="I276" s="24">
        <f>IFERROR(VLOOKUP(E276,Total_Nacional!$A$4:$Y$349,17,0)+VLOOKUP(E276,Total_Nacional!$A$4:$Y$349,19,0),0)</f>
        <v>0</v>
      </c>
      <c r="J276" s="25">
        <f>IFERROR(VLOOKUP(E276,Total_Nacional!$A$4:$Y$349,21,0),0)</f>
        <v>72656</v>
      </c>
      <c r="K276" s="12">
        <f t="shared" si="4"/>
        <v>36723690</v>
      </c>
    </row>
    <row r="277" spans="1:11" x14ac:dyDescent="0.25">
      <c r="A277" s="4">
        <v>274</v>
      </c>
      <c r="B277" s="42">
        <v>13</v>
      </c>
      <c r="C277" s="5" t="s">
        <v>650</v>
      </c>
      <c r="D277" s="5" t="s">
        <v>651</v>
      </c>
      <c r="E277" s="9">
        <v>13152</v>
      </c>
      <c r="F277" s="24">
        <f>IFERROR(VLOOKUP(E277,Total_Nacional!$A$4:$Y$349,5,0)+VLOOKUP(E277,Total_Nacional!$A$4:$Y$349,7,0),0)</f>
        <v>63862576</v>
      </c>
      <c r="G277" s="24">
        <f>IFERROR(VLOOKUP(E277,Total_Nacional!$A$4:$Y$349,9,0)+VLOOKUP(E277,Total_Nacional!$A$4:$Y$349,11,0),0)</f>
        <v>40421904</v>
      </c>
      <c r="H277" s="24">
        <f>IFERROR(VLOOKUP(E277,Total_Nacional!$A$4:$Y$349,13,0)+VLOOKUP(E277,Total_Nacional!$A$4:$Y$349,15,0),0)</f>
        <v>0</v>
      </c>
      <c r="I277" s="24">
        <f>IFERROR(VLOOKUP(E277,Total_Nacional!$A$4:$Y$349,17,0)+VLOOKUP(E277,Total_Nacional!$A$4:$Y$349,19,0),0)</f>
        <v>0</v>
      </c>
      <c r="J277" s="25">
        <f>IFERROR(VLOOKUP(E277,Total_Nacional!$A$4:$Y$349,21,0),0)</f>
        <v>0</v>
      </c>
      <c r="K277" s="12">
        <f t="shared" si="4"/>
        <v>104284480</v>
      </c>
    </row>
    <row r="278" spans="1:11" x14ac:dyDescent="0.25">
      <c r="A278" s="4">
        <v>275</v>
      </c>
      <c r="B278" s="42">
        <v>13</v>
      </c>
      <c r="C278" s="5" t="s">
        <v>652</v>
      </c>
      <c r="D278" s="5" t="s">
        <v>653</v>
      </c>
      <c r="E278" s="9">
        <v>13153</v>
      </c>
      <c r="F278" s="24">
        <f>IFERROR(VLOOKUP(E278,Total_Nacional!$A$4:$Y$349,5,0)+VLOOKUP(E278,Total_Nacional!$A$4:$Y$349,7,0),0)</f>
        <v>49977868</v>
      </c>
      <c r="G278" s="24">
        <f>IFERROR(VLOOKUP(E278,Total_Nacional!$A$4:$Y$349,9,0)+VLOOKUP(E278,Total_Nacional!$A$4:$Y$349,11,0),0)</f>
        <v>26290718</v>
      </c>
      <c r="H278" s="24">
        <f>IFERROR(VLOOKUP(E278,Total_Nacional!$A$4:$Y$349,13,0)+VLOOKUP(E278,Total_Nacional!$A$4:$Y$349,15,0),0)</f>
        <v>0</v>
      </c>
      <c r="I278" s="24">
        <f>IFERROR(VLOOKUP(E278,Total_Nacional!$A$4:$Y$349,17,0)+VLOOKUP(E278,Total_Nacional!$A$4:$Y$349,19,0),0)</f>
        <v>0</v>
      </c>
      <c r="J278" s="25">
        <f>IFERROR(VLOOKUP(E278,Total_Nacional!$A$4:$Y$349,21,0),0)</f>
        <v>0</v>
      </c>
      <c r="K278" s="12">
        <f t="shared" si="4"/>
        <v>76268586</v>
      </c>
    </row>
    <row r="279" spans="1:11" x14ac:dyDescent="0.25">
      <c r="A279" s="4">
        <v>276</v>
      </c>
      <c r="B279" s="42">
        <v>13</v>
      </c>
      <c r="C279" s="5" t="s">
        <v>654</v>
      </c>
      <c r="D279" s="5" t="s">
        <v>194</v>
      </c>
      <c r="E279" s="9">
        <v>13154</v>
      </c>
      <c r="F279" s="24">
        <f>IFERROR(VLOOKUP(E279,Total_Nacional!$A$4:$Y$349,5,0)+VLOOKUP(E279,Total_Nacional!$A$4:$Y$349,7,0),0)</f>
        <v>49939790</v>
      </c>
      <c r="G279" s="24">
        <f>IFERROR(VLOOKUP(E279,Total_Nacional!$A$4:$Y$349,9,0)+VLOOKUP(E279,Total_Nacional!$A$4:$Y$349,11,0),0)</f>
        <v>48257030</v>
      </c>
      <c r="H279" s="24">
        <f>IFERROR(VLOOKUP(E279,Total_Nacional!$A$4:$Y$349,13,0)+VLOOKUP(E279,Total_Nacional!$A$4:$Y$349,15,0),0)</f>
        <v>0</v>
      </c>
      <c r="I279" s="24">
        <f>IFERROR(VLOOKUP(E279,Total_Nacional!$A$4:$Y$349,17,0)+VLOOKUP(E279,Total_Nacional!$A$4:$Y$349,19,0),0)</f>
        <v>7140150</v>
      </c>
      <c r="J279" s="25">
        <f>IFERROR(VLOOKUP(E279,Total_Nacional!$A$4:$Y$349,21,0),0)</f>
        <v>463152</v>
      </c>
      <c r="K279" s="12">
        <f t="shared" si="4"/>
        <v>105800122</v>
      </c>
    </row>
    <row r="280" spans="1:11" x14ac:dyDescent="0.25">
      <c r="A280" s="4">
        <v>277</v>
      </c>
      <c r="B280" s="42">
        <v>13</v>
      </c>
      <c r="C280" s="5" t="s">
        <v>655</v>
      </c>
      <c r="D280" s="5" t="s">
        <v>195</v>
      </c>
      <c r="E280" s="9">
        <v>13155</v>
      </c>
      <c r="F280" s="24">
        <f>IFERROR(VLOOKUP(E280,Total_Nacional!$A$4:$Y$349,5,0)+VLOOKUP(E280,Total_Nacional!$A$4:$Y$349,7,0),0)</f>
        <v>0</v>
      </c>
      <c r="G280" s="24">
        <f>IFERROR(VLOOKUP(E280,Total_Nacional!$A$4:$Y$349,9,0)+VLOOKUP(E280,Total_Nacional!$A$4:$Y$349,11,0),0)</f>
        <v>36328416</v>
      </c>
      <c r="H280" s="24">
        <f>IFERROR(VLOOKUP(E280,Total_Nacional!$A$4:$Y$349,13,0)+VLOOKUP(E280,Total_Nacional!$A$4:$Y$349,15,0),0)</f>
        <v>0</v>
      </c>
      <c r="I280" s="24">
        <f>IFERROR(VLOOKUP(E280,Total_Nacional!$A$4:$Y$349,17,0)+VLOOKUP(E280,Total_Nacional!$A$4:$Y$349,19,0),0)</f>
        <v>0</v>
      </c>
      <c r="J280" s="25">
        <f>IFERROR(VLOOKUP(E280,Total_Nacional!$A$4:$Y$349,21,0),0)</f>
        <v>0</v>
      </c>
      <c r="K280" s="12">
        <f t="shared" si="4"/>
        <v>36328416</v>
      </c>
    </row>
    <row r="281" spans="1:11" x14ac:dyDescent="0.25">
      <c r="A281" s="4">
        <v>278</v>
      </c>
      <c r="B281" s="42">
        <v>13</v>
      </c>
      <c r="C281" s="5" t="s">
        <v>656</v>
      </c>
      <c r="D281" s="5" t="s">
        <v>196</v>
      </c>
      <c r="E281" s="9">
        <v>13156</v>
      </c>
      <c r="F281" s="24">
        <f>IFERROR(VLOOKUP(E281,Total_Nacional!$A$4:$Y$349,5,0)+VLOOKUP(E281,Total_Nacional!$A$4:$Y$349,7,0),0)</f>
        <v>0</v>
      </c>
      <c r="G281" s="24">
        <f>IFERROR(VLOOKUP(E281,Total_Nacional!$A$4:$Y$349,9,0)+VLOOKUP(E281,Total_Nacional!$A$4:$Y$349,11,0),0)</f>
        <v>40015244</v>
      </c>
      <c r="H281" s="24">
        <f>IFERROR(VLOOKUP(E281,Total_Nacional!$A$4:$Y$349,13,0)+VLOOKUP(E281,Total_Nacional!$A$4:$Y$349,15,0),0)</f>
        <v>0</v>
      </c>
      <c r="I281" s="24">
        <f>IFERROR(VLOOKUP(E281,Total_Nacional!$A$4:$Y$349,17,0)+VLOOKUP(E281,Total_Nacional!$A$4:$Y$349,19,0),0)</f>
        <v>0</v>
      </c>
      <c r="J281" s="25">
        <f>IFERROR(VLOOKUP(E281,Total_Nacional!$A$4:$Y$349,21,0),0)</f>
        <v>0</v>
      </c>
      <c r="K281" s="12">
        <f t="shared" si="4"/>
        <v>40015244</v>
      </c>
    </row>
    <row r="282" spans="1:11" x14ac:dyDescent="0.25">
      <c r="A282" s="4">
        <v>279</v>
      </c>
      <c r="B282" s="42">
        <v>13</v>
      </c>
      <c r="C282" s="5" t="s">
        <v>657</v>
      </c>
      <c r="D282" s="5" t="s">
        <v>658</v>
      </c>
      <c r="E282" s="9">
        <v>13157</v>
      </c>
      <c r="F282" s="24">
        <f>IFERROR(VLOOKUP(E282,Total_Nacional!$A$4:$Y$349,5,0)+VLOOKUP(E282,Total_Nacional!$A$4:$Y$349,7,0),0)</f>
        <v>68940894</v>
      </c>
      <c r="G282" s="24">
        <f>IFERROR(VLOOKUP(E282,Total_Nacional!$A$4:$Y$349,9,0)+VLOOKUP(E282,Total_Nacional!$A$4:$Y$349,11,0),0)</f>
        <v>0</v>
      </c>
      <c r="H282" s="24">
        <f>IFERROR(VLOOKUP(E282,Total_Nacional!$A$4:$Y$349,13,0)+VLOOKUP(E282,Total_Nacional!$A$4:$Y$349,15,0),0)</f>
        <v>0</v>
      </c>
      <c r="I282" s="24">
        <f>IFERROR(VLOOKUP(E282,Total_Nacional!$A$4:$Y$349,17,0)+VLOOKUP(E282,Total_Nacional!$A$4:$Y$349,19,0),0)</f>
        <v>10019078</v>
      </c>
      <c r="J282" s="25">
        <f>IFERROR(VLOOKUP(E282,Total_Nacional!$A$4:$Y$349,21,0),0)</f>
        <v>72656</v>
      </c>
      <c r="K282" s="12">
        <f t="shared" si="4"/>
        <v>79032628</v>
      </c>
    </row>
    <row r="283" spans="1:11" x14ac:dyDescent="0.25">
      <c r="A283" s="4">
        <v>280</v>
      </c>
      <c r="B283" s="42">
        <v>13</v>
      </c>
      <c r="C283" s="5" t="s">
        <v>659</v>
      </c>
      <c r="D283" s="5" t="s">
        <v>197</v>
      </c>
      <c r="E283" s="9">
        <v>13158</v>
      </c>
      <c r="F283" s="24">
        <f>IFERROR(VLOOKUP(E283,Total_Nacional!$A$4:$Y$349,5,0)+VLOOKUP(E283,Total_Nacional!$A$4:$Y$349,7,0),0)</f>
        <v>49551400</v>
      </c>
      <c r="G283" s="24">
        <f>IFERROR(VLOOKUP(E283,Total_Nacional!$A$4:$Y$349,9,0)+VLOOKUP(E283,Total_Nacional!$A$4:$Y$349,11,0),0)</f>
        <v>28831468</v>
      </c>
      <c r="H283" s="24">
        <f>IFERROR(VLOOKUP(E283,Total_Nacional!$A$4:$Y$349,13,0)+VLOOKUP(E283,Total_Nacional!$A$4:$Y$349,15,0),0)</f>
        <v>0</v>
      </c>
      <c r="I283" s="24">
        <f>IFERROR(VLOOKUP(E283,Total_Nacional!$A$4:$Y$349,17,0)+VLOOKUP(E283,Total_Nacional!$A$4:$Y$349,19,0),0)</f>
        <v>0</v>
      </c>
      <c r="J283" s="25">
        <f>IFERROR(VLOOKUP(E283,Total_Nacional!$A$4:$Y$349,21,0),0)</f>
        <v>0</v>
      </c>
      <c r="K283" s="12">
        <f t="shared" si="4"/>
        <v>78382868</v>
      </c>
    </row>
    <row r="284" spans="1:11" x14ac:dyDescent="0.25">
      <c r="A284" s="4">
        <v>281</v>
      </c>
      <c r="B284" s="42">
        <v>13</v>
      </c>
      <c r="C284" s="5" t="s">
        <v>660</v>
      </c>
      <c r="D284" s="5" t="s">
        <v>198</v>
      </c>
      <c r="E284" s="9">
        <v>13159</v>
      </c>
      <c r="F284" s="24">
        <f>IFERROR(VLOOKUP(E284,Total_Nacional!$A$4:$Y$349,5,0)+VLOOKUP(E284,Total_Nacional!$A$4:$Y$349,7,0),0)</f>
        <v>69573158</v>
      </c>
      <c r="G284" s="24">
        <f>IFERROR(VLOOKUP(E284,Total_Nacional!$A$4:$Y$349,9,0)+VLOOKUP(E284,Total_Nacional!$A$4:$Y$349,11,0),0)</f>
        <v>29422716</v>
      </c>
      <c r="H284" s="24">
        <f>IFERROR(VLOOKUP(E284,Total_Nacional!$A$4:$Y$349,13,0)+VLOOKUP(E284,Total_Nacional!$A$4:$Y$349,15,0),0)</f>
        <v>13497978</v>
      </c>
      <c r="I284" s="24">
        <f>IFERROR(VLOOKUP(E284,Total_Nacional!$A$4:$Y$349,17,0)+VLOOKUP(E284,Total_Nacional!$A$4:$Y$349,19,0),0)</f>
        <v>3794682</v>
      </c>
      <c r="J284" s="25">
        <f>IFERROR(VLOOKUP(E284,Total_Nacional!$A$4:$Y$349,21,0),0)</f>
        <v>0</v>
      </c>
      <c r="K284" s="12">
        <f t="shared" si="4"/>
        <v>116288534</v>
      </c>
    </row>
    <row r="285" spans="1:11" x14ac:dyDescent="0.25">
      <c r="A285" s="4">
        <v>282</v>
      </c>
      <c r="B285" s="42">
        <v>13</v>
      </c>
      <c r="C285" s="5" t="s">
        <v>661</v>
      </c>
      <c r="D285" s="5" t="s">
        <v>199</v>
      </c>
      <c r="E285" s="9">
        <v>13160</v>
      </c>
      <c r="F285" s="24">
        <f>IFERROR(VLOOKUP(E285,Total_Nacional!$A$4:$Y$349,5,0)+VLOOKUP(E285,Total_Nacional!$A$4:$Y$349,7,0),0)</f>
        <v>14613286</v>
      </c>
      <c r="G285" s="24">
        <f>IFERROR(VLOOKUP(E285,Total_Nacional!$A$4:$Y$349,9,0)+VLOOKUP(E285,Total_Nacional!$A$4:$Y$349,11,0),0)</f>
        <v>4965394</v>
      </c>
      <c r="H285" s="24">
        <f>IFERROR(VLOOKUP(E285,Total_Nacional!$A$4:$Y$349,13,0)+VLOOKUP(E285,Total_Nacional!$A$4:$Y$349,15,0),0)</f>
        <v>0</v>
      </c>
      <c r="I285" s="24">
        <f>IFERROR(VLOOKUP(E285,Total_Nacional!$A$4:$Y$349,17,0)+VLOOKUP(E285,Total_Nacional!$A$4:$Y$349,19,0),0)</f>
        <v>0</v>
      </c>
      <c r="J285" s="25">
        <f>IFERROR(VLOOKUP(E285,Total_Nacional!$A$4:$Y$349,21,0),0)</f>
        <v>0</v>
      </c>
      <c r="K285" s="12">
        <f t="shared" si="4"/>
        <v>19578680</v>
      </c>
    </row>
    <row r="286" spans="1:11" x14ac:dyDescent="0.25">
      <c r="A286" s="4">
        <v>283</v>
      </c>
      <c r="B286" s="42">
        <v>13</v>
      </c>
      <c r="C286" s="5" t="s">
        <v>662</v>
      </c>
      <c r="D286" s="5" t="s">
        <v>200</v>
      </c>
      <c r="E286" s="9">
        <v>13161</v>
      </c>
      <c r="F286" s="24">
        <f>IFERROR(VLOOKUP(E286,Total_Nacional!$A$4:$Y$349,5,0)+VLOOKUP(E286,Total_Nacional!$A$4:$Y$349,7,0),0)</f>
        <v>19369930</v>
      </c>
      <c r="G286" s="24">
        <f>IFERROR(VLOOKUP(E286,Total_Nacional!$A$4:$Y$349,9,0)+VLOOKUP(E286,Total_Nacional!$A$4:$Y$349,11,0),0)</f>
        <v>14363870</v>
      </c>
      <c r="H286" s="24">
        <f>IFERROR(VLOOKUP(E286,Total_Nacional!$A$4:$Y$349,13,0)+VLOOKUP(E286,Total_Nacional!$A$4:$Y$349,15,0),0)</f>
        <v>0</v>
      </c>
      <c r="I286" s="24">
        <f>IFERROR(VLOOKUP(E286,Total_Nacional!$A$4:$Y$349,17,0)+VLOOKUP(E286,Total_Nacional!$A$4:$Y$349,19,0),0)</f>
        <v>663978</v>
      </c>
      <c r="J286" s="25">
        <f>IFERROR(VLOOKUP(E286,Total_Nacional!$A$4:$Y$349,21,0),0)</f>
        <v>8208</v>
      </c>
      <c r="K286" s="12">
        <f t="shared" si="4"/>
        <v>34405986</v>
      </c>
    </row>
    <row r="287" spans="1:11" x14ac:dyDescent="0.25">
      <c r="A287" s="4">
        <v>284</v>
      </c>
      <c r="B287" s="42">
        <v>13</v>
      </c>
      <c r="C287" s="5" t="s">
        <v>663</v>
      </c>
      <c r="D287" s="5" t="s">
        <v>201</v>
      </c>
      <c r="E287" s="9">
        <v>13162</v>
      </c>
      <c r="F287" s="24">
        <f>IFERROR(VLOOKUP(E287,Total_Nacional!$A$4:$Y$349,5,0)+VLOOKUP(E287,Total_Nacional!$A$4:$Y$349,7,0),0)</f>
        <v>41714386</v>
      </c>
      <c r="G287" s="24">
        <f>IFERROR(VLOOKUP(E287,Total_Nacional!$A$4:$Y$349,9,0)+VLOOKUP(E287,Total_Nacional!$A$4:$Y$349,11,0),0)</f>
        <v>30872670</v>
      </c>
      <c r="H287" s="24">
        <f>IFERROR(VLOOKUP(E287,Total_Nacional!$A$4:$Y$349,13,0)+VLOOKUP(E287,Total_Nacional!$A$4:$Y$349,15,0),0)</f>
        <v>0</v>
      </c>
      <c r="I287" s="24">
        <f>IFERROR(VLOOKUP(E287,Total_Nacional!$A$4:$Y$349,17,0)+VLOOKUP(E287,Total_Nacional!$A$4:$Y$349,19,0),0)</f>
        <v>12080438</v>
      </c>
      <c r="J287" s="25">
        <f>IFERROR(VLOOKUP(E287,Total_Nacional!$A$4:$Y$349,21,0),0)</f>
        <v>0</v>
      </c>
      <c r="K287" s="12">
        <f t="shared" si="4"/>
        <v>84667494</v>
      </c>
    </row>
    <row r="288" spans="1:11" x14ac:dyDescent="0.25">
      <c r="A288" s="4">
        <v>285</v>
      </c>
      <c r="B288" s="42">
        <v>13</v>
      </c>
      <c r="C288" s="5" t="s">
        <v>664</v>
      </c>
      <c r="D288" s="5" t="s">
        <v>665</v>
      </c>
      <c r="E288" s="9">
        <v>13163</v>
      </c>
      <c r="F288" s="24">
        <f>IFERROR(VLOOKUP(E288,Total_Nacional!$A$4:$Y$349,5,0)+VLOOKUP(E288,Total_Nacional!$A$4:$Y$349,7,0),0)</f>
        <v>0</v>
      </c>
      <c r="G288" s="24">
        <f>IFERROR(VLOOKUP(E288,Total_Nacional!$A$4:$Y$349,9,0)+VLOOKUP(E288,Total_Nacional!$A$4:$Y$349,11,0),0)</f>
        <v>24760254</v>
      </c>
      <c r="H288" s="24">
        <f>IFERROR(VLOOKUP(E288,Total_Nacional!$A$4:$Y$349,13,0)+VLOOKUP(E288,Total_Nacional!$A$4:$Y$349,15,0),0)</f>
        <v>0</v>
      </c>
      <c r="I288" s="24">
        <f>IFERROR(VLOOKUP(E288,Total_Nacional!$A$4:$Y$349,17,0)+VLOOKUP(E288,Total_Nacional!$A$4:$Y$349,19,0),0)</f>
        <v>0</v>
      </c>
      <c r="J288" s="25">
        <f>IFERROR(VLOOKUP(E288,Total_Nacional!$A$4:$Y$349,21,0),0)</f>
        <v>0</v>
      </c>
      <c r="K288" s="12">
        <f t="shared" si="4"/>
        <v>24760254</v>
      </c>
    </row>
    <row r="289" spans="1:11" x14ac:dyDescent="0.25">
      <c r="A289" s="4">
        <v>286</v>
      </c>
      <c r="B289" s="42">
        <v>13</v>
      </c>
      <c r="C289" s="5" t="s">
        <v>666</v>
      </c>
      <c r="D289" s="5" t="s">
        <v>202</v>
      </c>
      <c r="E289" s="9">
        <v>13164</v>
      </c>
      <c r="F289" s="24">
        <f>IFERROR(VLOOKUP(E289,Total_Nacional!$A$4:$Y$349,5,0)+VLOOKUP(E289,Total_Nacional!$A$4:$Y$349,7,0),0)</f>
        <v>0</v>
      </c>
      <c r="G289" s="24">
        <f>IFERROR(VLOOKUP(E289,Total_Nacional!$A$4:$Y$349,9,0)+VLOOKUP(E289,Total_Nacional!$A$4:$Y$349,11,0),0)</f>
        <v>38728076</v>
      </c>
      <c r="H289" s="24">
        <f>IFERROR(VLOOKUP(E289,Total_Nacional!$A$4:$Y$349,13,0)+VLOOKUP(E289,Total_Nacional!$A$4:$Y$349,15,0),0)</f>
        <v>0</v>
      </c>
      <c r="I289" s="24">
        <f>IFERROR(VLOOKUP(E289,Total_Nacional!$A$4:$Y$349,17,0)+VLOOKUP(E289,Total_Nacional!$A$4:$Y$349,19,0),0)</f>
        <v>66479132</v>
      </c>
      <c r="J289" s="25">
        <f>IFERROR(VLOOKUP(E289,Total_Nacional!$A$4:$Y$349,21,0),0)</f>
        <v>0</v>
      </c>
      <c r="K289" s="12">
        <f t="shared" si="4"/>
        <v>105207208</v>
      </c>
    </row>
    <row r="290" spans="1:11" x14ac:dyDescent="0.25">
      <c r="A290" s="4">
        <v>287</v>
      </c>
      <c r="B290" s="42">
        <v>13</v>
      </c>
      <c r="C290" s="5" t="s">
        <v>667</v>
      </c>
      <c r="D290" s="5" t="s">
        <v>203</v>
      </c>
      <c r="E290" s="9">
        <v>13165</v>
      </c>
      <c r="F290" s="24">
        <f>IFERROR(VLOOKUP(E290,Total_Nacional!$A$4:$Y$349,5,0)+VLOOKUP(E290,Total_Nacional!$A$4:$Y$349,7,0),0)</f>
        <v>82032334</v>
      </c>
      <c r="G290" s="24">
        <f>IFERROR(VLOOKUP(E290,Total_Nacional!$A$4:$Y$349,9,0)+VLOOKUP(E290,Total_Nacional!$A$4:$Y$349,11,0),0)</f>
        <v>47939010</v>
      </c>
      <c r="H290" s="24">
        <f>IFERROR(VLOOKUP(E290,Total_Nacional!$A$4:$Y$349,13,0)+VLOOKUP(E290,Total_Nacional!$A$4:$Y$349,15,0),0)</f>
        <v>0</v>
      </c>
      <c r="I290" s="24">
        <f>IFERROR(VLOOKUP(E290,Total_Nacional!$A$4:$Y$349,17,0)+VLOOKUP(E290,Total_Nacional!$A$4:$Y$349,19,0),0)</f>
        <v>0</v>
      </c>
      <c r="J290" s="25">
        <f>IFERROR(VLOOKUP(E290,Total_Nacional!$A$4:$Y$349,21,0),0)</f>
        <v>0</v>
      </c>
      <c r="K290" s="12">
        <f t="shared" si="4"/>
        <v>129971344</v>
      </c>
    </row>
    <row r="291" spans="1:11" x14ac:dyDescent="0.25">
      <c r="A291" s="4">
        <v>288</v>
      </c>
      <c r="B291" s="42">
        <v>13</v>
      </c>
      <c r="C291" s="5" t="s">
        <v>668</v>
      </c>
      <c r="D291" s="5" t="s">
        <v>204</v>
      </c>
      <c r="E291" s="9">
        <v>13166</v>
      </c>
      <c r="F291" s="24">
        <f>IFERROR(VLOOKUP(E291,Total_Nacional!$A$4:$Y$349,5,0)+VLOOKUP(E291,Total_Nacional!$A$4:$Y$349,7,0),0)</f>
        <v>29992162</v>
      </c>
      <c r="G291" s="24">
        <f>IFERROR(VLOOKUP(E291,Total_Nacional!$A$4:$Y$349,9,0)+VLOOKUP(E291,Total_Nacional!$A$4:$Y$349,11,0),0)</f>
        <v>0</v>
      </c>
      <c r="H291" s="24">
        <f>IFERROR(VLOOKUP(E291,Total_Nacional!$A$4:$Y$349,13,0)+VLOOKUP(E291,Total_Nacional!$A$4:$Y$349,15,0),0)</f>
        <v>0</v>
      </c>
      <c r="I291" s="24">
        <f>IFERROR(VLOOKUP(E291,Total_Nacional!$A$4:$Y$349,17,0)+VLOOKUP(E291,Total_Nacional!$A$4:$Y$349,19,0),0)</f>
        <v>8149614</v>
      </c>
      <c r="J291" s="25">
        <f>IFERROR(VLOOKUP(E291,Total_Nacional!$A$4:$Y$349,21,0),0)</f>
        <v>0</v>
      </c>
      <c r="K291" s="12">
        <f t="shared" si="4"/>
        <v>38141776</v>
      </c>
    </row>
    <row r="292" spans="1:11" x14ac:dyDescent="0.25">
      <c r="A292" s="4">
        <v>289</v>
      </c>
      <c r="B292" s="42">
        <v>13</v>
      </c>
      <c r="C292" s="5" t="s">
        <v>669</v>
      </c>
      <c r="D292" s="5" t="s">
        <v>205</v>
      </c>
      <c r="E292" s="9">
        <v>13167</v>
      </c>
      <c r="F292" s="24">
        <f>IFERROR(VLOOKUP(E292,Total_Nacional!$A$4:$Y$349,5,0)+VLOOKUP(E292,Total_Nacional!$A$4:$Y$349,7,0),0)</f>
        <v>35288898</v>
      </c>
      <c r="G292" s="24">
        <f>IFERROR(VLOOKUP(E292,Total_Nacional!$A$4:$Y$349,9,0)+VLOOKUP(E292,Total_Nacional!$A$4:$Y$349,11,0),0)</f>
        <v>17144490</v>
      </c>
      <c r="H292" s="24">
        <f>IFERROR(VLOOKUP(E292,Total_Nacional!$A$4:$Y$349,13,0)+VLOOKUP(E292,Total_Nacional!$A$4:$Y$349,15,0),0)</f>
        <v>0</v>
      </c>
      <c r="I292" s="24">
        <f>IFERROR(VLOOKUP(E292,Total_Nacional!$A$4:$Y$349,17,0)+VLOOKUP(E292,Total_Nacional!$A$4:$Y$349,19,0),0)</f>
        <v>6432324</v>
      </c>
      <c r="J292" s="25">
        <f>IFERROR(VLOOKUP(E292,Total_Nacional!$A$4:$Y$349,21,0),0)</f>
        <v>0</v>
      </c>
      <c r="K292" s="12">
        <f t="shared" si="4"/>
        <v>58865712</v>
      </c>
    </row>
    <row r="293" spans="1:11" x14ac:dyDescent="0.25">
      <c r="A293" s="4">
        <v>290</v>
      </c>
      <c r="B293" s="42">
        <v>13</v>
      </c>
      <c r="C293" s="5" t="s">
        <v>670</v>
      </c>
      <c r="D293" s="5" t="s">
        <v>206</v>
      </c>
      <c r="E293" s="9">
        <v>13201</v>
      </c>
      <c r="F293" s="24">
        <f>IFERROR(VLOOKUP(E293,Total_Nacional!$A$4:$Y$349,5,0)+VLOOKUP(E293,Total_Nacional!$A$4:$Y$349,7,0),0)</f>
        <v>75453956</v>
      </c>
      <c r="G293" s="24">
        <f>IFERROR(VLOOKUP(E293,Total_Nacional!$A$4:$Y$349,9,0)+VLOOKUP(E293,Total_Nacional!$A$4:$Y$349,11,0),0)</f>
        <v>43892324</v>
      </c>
      <c r="H293" s="24">
        <f>IFERROR(VLOOKUP(E293,Total_Nacional!$A$4:$Y$349,13,0)+VLOOKUP(E293,Total_Nacional!$A$4:$Y$349,15,0),0)</f>
        <v>0</v>
      </c>
      <c r="I293" s="24">
        <f>IFERROR(VLOOKUP(E293,Total_Nacional!$A$4:$Y$349,17,0)+VLOOKUP(E293,Total_Nacional!$A$4:$Y$349,19,0),0)</f>
        <v>16688090</v>
      </c>
      <c r="J293" s="25">
        <f>IFERROR(VLOOKUP(E293,Total_Nacional!$A$4:$Y$349,21,0),0)</f>
        <v>0</v>
      </c>
      <c r="K293" s="12">
        <f t="shared" si="4"/>
        <v>136034370</v>
      </c>
    </row>
    <row r="294" spans="1:11" x14ac:dyDescent="0.25">
      <c r="A294" s="4">
        <v>291</v>
      </c>
      <c r="B294" s="42">
        <v>13</v>
      </c>
      <c r="C294" s="5" t="s">
        <v>671</v>
      </c>
      <c r="D294" s="5" t="s">
        <v>207</v>
      </c>
      <c r="E294" s="9">
        <v>13202</v>
      </c>
      <c r="F294" s="24">
        <f>IFERROR(VLOOKUP(E294,Total_Nacional!$A$4:$Y$349,5,0)+VLOOKUP(E294,Total_Nacional!$A$4:$Y$349,7,0),0)</f>
        <v>33569248</v>
      </c>
      <c r="G294" s="24">
        <f>IFERROR(VLOOKUP(E294,Total_Nacional!$A$4:$Y$349,9,0)+VLOOKUP(E294,Total_Nacional!$A$4:$Y$349,11,0),0)</f>
        <v>36687224</v>
      </c>
      <c r="H294" s="24">
        <f>IFERROR(VLOOKUP(E294,Total_Nacional!$A$4:$Y$349,13,0)+VLOOKUP(E294,Total_Nacional!$A$4:$Y$349,15,0),0)</f>
        <v>0</v>
      </c>
      <c r="I294" s="24">
        <f>IFERROR(VLOOKUP(E294,Total_Nacional!$A$4:$Y$349,17,0)+VLOOKUP(E294,Total_Nacional!$A$4:$Y$349,19,0),0)</f>
        <v>7915636</v>
      </c>
      <c r="J294" s="25">
        <f>IFERROR(VLOOKUP(E294,Total_Nacional!$A$4:$Y$349,21,0),0)</f>
        <v>0</v>
      </c>
      <c r="K294" s="12">
        <f t="shared" si="4"/>
        <v>78172108</v>
      </c>
    </row>
    <row r="295" spans="1:11" x14ac:dyDescent="0.25">
      <c r="A295" s="4">
        <v>292</v>
      </c>
      <c r="B295" s="42">
        <v>13</v>
      </c>
      <c r="C295" s="5" t="s">
        <v>672</v>
      </c>
      <c r="D295" s="5" t="s">
        <v>673</v>
      </c>
      <c r="E295" s="9">
        <v>13203</v>
      </c>
      <c r="F295" s="24">
        <f>IFERROR(VLOOKUP(E295,Total_Nacional!$A$4:$Y$349,5,0)+VLOOKUP(E295,Total_Nacional!$A$4:$Y$349,7,0),0)</f>
        <v>17089208</v>
      </c>
      <c r="G295" s="24">
        <f>IFERROR(VLOOKUP(E295,Total_Nacional!$A$4:$Y$349,9,0)+VLOOKUP(E295,Total_Nacional!$A$4:$Y$349,11,0),0)</f>
        <v>7057402</v>
      </c>
      <c r="H295" s="24">
        <f>IFERROR(VLOOKUP(E295,Total_Nacional!$A$4:$Y$349,13,0)+VLOOKUP(E295,Total_Nacional!$A$4:$Y$349,15,0),0)</f>
        <v>0</v>
      </c>
      <c r="I295" s="24">
        <f>IFERROR(VLOOKUP(E295,Total_Nacional!$A$4:$Y$349,17,0)+VLOOKUP(E295,Total_Nacional!$A$4:$Y$349,19,0),0)</f>
        <v>2284848</v>
      </c>
      <c r="J295" s="25">
        <f>IFERROR(VLOOKUP(E295,Total_Nacional!$A$4:$Y$349,21,0),0)</f>
        <v>0</v>
      </c>
      <c r="K295" s="12">
        <f t="shared" si="4"/>
        <v>26431458</v>
      </c>
    </row>
    <row r="296" spans="1:11" x14ac:dyDescent="0.25">
      <c r="A296" s="4">
        <v>293</v>
      </c>
      <c r="B296" s="42">
        <v>13</v>
      </c>
      <c r="C296" s="5" t="s">
        <v>674</v>
      </c>
      <c r="D296" s="5" t="s">
        <v>208</v>
      </c>
      <c r="E296" s="9">
        <v>13301</v>
      </c>
      <c r="F296" s="24">
        <f>IFERROR(VLOOKUP(E296,Total_Nacional!$A$4:$Y$349,5,0)+VLOOKUP(E296,Total_Nacional!$A$4:$Y$349,7,0),0)</f>
        <v>102027798</v>
      </c>
      <c r="G296" s="24">
        <f>IFERROR(VLOOKUP(E296,Total_Nacional!$A$4:$Y$349,9,0)+VLOOKUP(E296,Total_Nacional!$A$4:$Y$349,11,0),0)</f>
        <v>88081322</v>
      </c>
      <c r="H296" s="24">
        <f>IFERROR(VLOOKUP(E296,Total_Nacional!$A$4:$Y$349,13,0)+VLOOKUP(E296,Total_Nacional!$A$4:$Y$349,15,0),0)</f>
        <v>0</v>
      </c>
      <c r="I296" s="24">
        <f>IFERROR(VLOOKUP(E296,Total_Nacional!$A$4:$Y$349,17,0)+VLOOKUP(E296,Total_Nacional!$A$4:$Y$349,19,0),0)</f>
        <v>49927656</v>
      </c>
      <c r="J296" s="25">
        <f>IFERROR(VLOOKUP(E296,Total_Nacional!$A$4:$Y$349,21,0),0)</f>
        <v>196640</v>
      </c>
      <c r="K296" s="12">
        <f t="shared" si="4"/>
        <v>240233416</v>
      </c>
    </row>
    <row r="297" spans="1:11" x14ac:dyDescent="0.25">
      <c r="A297" s="4">
        <v>294</v>
      </c>
      <c r="B297" s="42">
        <v>13</v>
      </c>
      <c r="C297" s="5" t="s">
        <v>675</v>
      </c>
      <c r="D297" s="5" t="s">
        <v>209</v>
      </c>
      <c r="E297" s="9">
        <v>13302</v>
      </c>
      <c r="F297" s="24">
        <f>IFERROR(VLOOKUP(E297,Total_Nacional!$A$4:$Y$349,5,0)+VLOOKUP(E297,Total_Nacional!$A$4:$Y$349,7,0),0)</f>
        <v>23102616</v>
      </c>
      <c r="G297" s="24">
        <f>IFERROR(VLOOKUP(E297,Total_Nacional!$A$4:$Y$349,9,0)+VLOOKUP(E297,Total_Nacional!$A$4:$Y$349,11,0),0)</f>
        <v>10763444</v>
      </c>
      <c r="H297" s="24">
        <f>IFERROR(VLOOKUP(E297,Total_Nacional!$A$4:$Y$349,13,0)+VLOOKUP(E297,Total_Nacional!$A$4:$Y$349,15,0),0)</f>
        <v>0</v>
      </c>
      <c r="I297" s="24">
        <f>IFERROR(VLOOKUP(E297,Total_Nacional!$A$4:$Y$349,17,0)+VLOOKUP(E297,Total_Nacional!$A$4:$Y$349,19,0),0)</f>
        <v>6717930</v>
      </c>
      <c r="J297" s="25">
        <f>IFERROR(VLOOKUP(E297,Total_Nacional!$A$4:$Y$349,21,0),0)</f>
        <v>125514</v>
      </c>
      <c r="K297" s="12">
        <f t="shared" si="4"/>
        <v>40709504</v>
      </c>
    </row>
    <row r="298" spans="1:11" x14ac:dyDescent="0.25">
      <c r="A298" s="4">
        <v>295</v>
      </c>
      <c r="B298" s="42">
        <v>13</v>
      </c>
      <c r="C298" s="5" t="s">
        <v>676</v>
      </c>
      <c r="D298" s="5" t="s">
        <v>677</v>
      </c>
      <c r="E298" s="9">
        <v>13303</v>
      </c>
      <c r="F298" s="24">
        <f>IFERROR(VLOOKUP(E298,Total_Nacional!$A$4:$Y$349,5,0)+VLOOKUP(E298,Total_Nacional!$A$4:$Y$349,7,0),0)</f>
        <v>16247006</v>
      </c>
      <c r="G298" s="24">
        <f>IFERROR(VLOOKUP(E298,Total_Nacional!$A$4:$Y$349,9,0)+VLOOKUP(E298,Total_Nacional!$A$4:$Y$349,11,0),0)</f>
        <v>2537096</v>
      </c>
      <c r="H298" s="24">
        <f>IFERROR(VLOOKUP(E298,Total_Nacional!$A$4:$Y$349,13,0)+VLOOKUP(E298,Total_Nacional!$A$4:$Y$349,15,0),0)</f>
        <v>0</v>
      </c>
      <c r="I298" s="24">
        <f>IFERROR(VLOOKUP(E298,Total_Nacional!$A$4:$Y$349,17,0)+VLOOKUP(E298,Total_Nacional!$A$4:$Y$349,19,0),0)</f>
        <v>2978530</v>
      </c>
      <c r="J298" s="25">
        <f>IFERROR(VLOOKUP(E298,Total_Nacional!$A$4:$Y$349,21,0),0)</f>
        <v>0</v>
      </c>
      <c r="K298" s="12">
        <f t="shared" si="4"/>
        <v>21762632</v>
      </c>
    </row>
    <row r="299" spans="1:11" x14ac:dyDescent="0.25">
      <c r="A299" s="4">
        <v>296</v>
      </c>
      <c r="B299" s="42">
        <v>13</v>
      </c>
      <c r="C299" s="5" t="s">
        <v>678</v>
      </c>
      <c r="D299" s="5" t="s">
        <v>210</v>
      </c>
      <c r="E299" s="9">
        <v>13401</v>
      </c>
      <c r="F299" s="24">
        <f>IFERROR(VLOOKUP(E299,Total_Nacional!$A$4:$Y$349,5,0)+VLOOKUP(E299,Total_Nacional!$A$4:$Y$349,7,0),0)</f>
        <v>137389548</v>
      </c>
      <c r="G299" s="24">
        <f>IFERROR(VLOOKUP(E299,Total_Nacional!$A$4:$Y$349,9,0)+VLOOKUP(E299,Total_Nacional!$A$4:$Y$349,11,0),0)</f>
        <v>114632084</v>
      </c>
      <c r="H299" s="24">
        <f>IFERROR(VLOOKUP(E299,Total_Nacional!$A$4:$Y$349,13,0)+VLOOKUP(E299,Total_Nacional!$A$4:$Y$349,15,0),0)</f>
        <v>0</v>
      </c>
      <c r="I299" s="24">
        <f>IFERROR(VLOOKUP(E299,Total_Nacional!$A$4:$Y$349,17,0)+VLOOKUP(E299,Total_Nacional!$A$4:$Y$349,19,0),0)</f>
        <v>20630348</v>
      </c>
      <c r="J299" s="25">
        <f>IFERROR(VLOOKUP(E299,Total_Nacional!$A$4:$Y$349,21,0),0)</f>
        <v>0</v>
      </c>
      <c r="K299" s="12">
        <f t="shared" si="4"/>
        <v>272651980</v>
      </c>
    </row>
    <row r="300" spans="1:11" x14ac:dyDescent="0.25">
      <c r="A300" s="4">
        <v>297</v>
      </c>
      <c r="B300" s="42">
        <v>13</v>
      </c>
      <c r="C300" s="5" t="s">
        <v>679</v>
      </c>
      <c r="D300" s="5" t="s">
        <v>211</v>
      </c>
      <c r="E300" s="9">
        <v>13402</v>
      </c>
      <c r="F300" s="24">
        <f>IFERROR(VLOOKUP(E300,Total_Nacional!$A$4:$Y$349,5,0)+VLOOKUP(E300,Total_Nacional!$A$4:$Y$349,7,0),0)</f>
        <v>14842316</v>
      </c>
      <c r="G300" s="24">
        <f>IFERROR(VLOOKUP(E300,Total_Nacional!$A$4:$Y$349,9,0)+VLOOKUP(E300,Total_Nacional!$A$4:$Y$349,11,0),0)</f>
        <v>8433804</v>
      </c>
      <c r="H300" s="24">
        <f>IFERROR(VLOOKUP(E300,Total_Nacional!$A$4:$Y$349,13,0)+VLOOKUP(E300,Total_Nacional!$A$4:$Y$349,15,0),0)</f>
        <v>0</v>
      </c>
      <c r="I300" s="24">
        <f>IFERROR(VLOOKUP(E300,Total_Nacional!$A$4:$Y$349,17,0)+VLOOKUP(E300,Total_Nacional!$A$4:$Y$349,19,0),0)</f>
        <v>1928872</v>
      </c>
      <c r="J300" s="25">
        <f>IFERROR(VLOOKUP(E300,Total_Nacional!$A$4:$Y$349,21,0),0)</f>
        <v>0</v>
      </c>
      <c r="K300" s="12">
        <f t="shared" si="4"/>
        <v>25204992</v>
      </c>
    </row>
    <row r="301" spans="1:11" x14ac:dyDescent="0.25">
      <c r="A301" s="4">
        <v>298</v>
      </c>
      <c r="B301" s="42">
        <v>13</v>
      </c>
      <c r="C301" s="5" t="s">
        <v>680</v>
      </c>
      <c r="D301" s="5" t="s">
        <v>212</v>
      </c>
      <c r="E301" s="9">
        <v>13403</v>
      </c>
      <c r="F301" s="24">
        <f>IFERROR(VLOOKUP(E301,Total_Nacional!$A$4:$Y$349,5,0)+VLOOKUP(E301,Total_Nacional!$A$4:$Y$349,7,0),0)</f>
        <v>55529668</v>
      </c>
      <c r="G301" s="24">
        <f>IFERROR(VLOOKUP(E301,Total_Nacional!$A$4:$Y$349,9,0)+VLOOKUP(E301,Total_Nacional!$A$4:$Y$349,11,0),0)</f>
        <v>22351170</v>
      </c>
      <c r="H301" s="24">
        <f>IFERROR(VLOOKUP(E301,Total_Nacional!$A$4:$Y$349,13,0)+VLOOKUP(E301,Total_Nacional!$A$4:$Y$349,15,0),0)</f>
        <v>0</v>
      </c>
      <c r="I301" s="24">
        <f>IFERROR(VLOOKUP(E301,Total_Nacional!$A$4:$Y$349,17,0)+VLOOKUP(E301,Total_Nacional!$A$4:$Y$349,19,0),0)</f>
        <v>1424376</v>
      </c>
      <c r="J301" s="25">
        <f>IFERROR(VLOOKUP(E301,Total_Nacional!$A$4:$Y$349,21,0),0)</f>
        <v>0</v>
      </c>
      <c r="K301" s="12">
        <f t="shared" si="4"/>
        <v>79305214</v>
      </c>
    </row>
    <row r="302" spans="1:11" x14ac:dyDescent="0.25">
      <c r="A302" s="4">
        <v>299</v>
      </c>
      <c r="B302" s="42">
        <v>13</v>
      </c>
      <c r="C302" s="5" t="s">
        <v>681</v>
      </c>
      <c r="D302" s="5" t="s">
        <v>213</v>
      </c>
      <c r="E302" s="9">
        <v>13404</v>
      </c>
      <c r="F302" s="24">
        <f>IFERROR(VLOOKUP(E302,Total_Nacional!$A$4:$Y$349,5,0)+VLOOKUP(E302,Total_Nacional!$A$4:$Y$349,7,0),0)</f>
        <v>57196396</v>
      </c>
      <c r="G302" s="24">
        <f>IFERROR(VLOOKUP(E302,Total_Nacional!$A$4:$Y$349,9,0)+VLOOKUP(E302,Total_Nacional!$A$4:$Y$349,11,0),0)</f>
        <v>20104278</v>
      </c>
      <c r="H302" s="24">
        <f>IFERROR(VLOOKUP(E302,Total_Nacional!$A$4:$Y$349,13,0)+VLOOKUP(E302,Total_Nacional!$A$4:$Y$349,15,0),0)</f>
        <v>0</v>
      </c>
      <c r="I302" s="24">
        <f>IFERROR(VLOOKUP(E302,Total_Nacional!$A$4:$Y$349,17,0)+VLOOKUP(E302,Total_Nacional!$A$4:$Y$349,19,0),0)</f>
        <v>9718856</v>
      </c>
      <c r="J302" s="25">
        <f>IFERROR(VLOOKUP(E302,Total_Nacional!$A$4:$Y$349,21,0),0)</f>
        <v>0</v>
      </c>
      <c r="K302" s="12">
        <f t="shared" si="4"/>
        <v>87019530</v>
      </c>
    </row>
    <row r="303" spans="1:11" x14ac:dyDescent="0.25">
      <c r="A303" s="4">
        <v>300</v>
      </c>
      <c r="B303" s="42">
        <v>13</v>
      </c>
      <c r="C303" s="5" t="s">
        <v>682</v>
      </c>
      <c r="D303" s="5" t="s">
        <v>214</v>
      </c>
      <c r="E303" s="9">
        <v>13501</v>
      </c>
      <c r="F303" s="24">
        <f>IFERROR(VLOOKUP(E303,Total_Nacional!$A$4:$Y$349,5,0)+VLOOKUP(E303,Total_Nacional!$A$4:$Y$349,7,0),0)</f>
        <v>48504330</v>
      </c>
      <c r="G303" s="24">
        <f>IFERROR(VLOOKUP(E303,Total_Nacional!$A$4:$Y$349,9,0)+VLOOKUP(E303,Total_Nacional!$A$4:$Y$349,11,0),0)</f>
        <v>15428616</v>
      </c>
      <c r="H303" s="24">
        <f>IFERROR(VLOOKUP(E303,Total_Nacional!$A$4:$Y$349,13,0)+VLOOKUP(E303,Total_Nacional!$A$4:$Y$349,15,0),0)</f>
        <v>0</v>
      </c>
      <c r="I303" s="24">
        <f>IFERROR(VLOOKUP(E303,Total_Nacional!$A$4:$Y$349,17,0)+VLOOKUP(E303,Total_Nacional!$A$4:$Y$349,19,0),0)</f>
        <v>4944414</v>
      </c>
      <c r="J303" s="25">
        <f>IFERROR(VLOOKUP(E303,Total_Nacional!$A$4:$Y$349,21,0),0)</f>
        <v>99390</v>
      </c>
      <c r="K303" s="12">
        <f t="shared" si="4"/>
        <v>68976750</v>
      </c>
    </row>
    <row r="304" spans="1:11" x14ac:dyDescent="0.25">
      <c r="A304" s="4">
        <v>301</v>
      </c>
      <c r="B304" s="42">
        <v>13</v>
      </c>
      <c r="C304" s="5" t="s">
        <v>683</v>
      </c>
      <c r="D304" s="5" t="s">
        <v>215</v>
      </c>
      <c r="E304" s="9">
        <v>13502</v>
      </c>
      <c r="F304" s="24">
        <f>IFERROR(VLOOKUP(E304,Total_Nacional!$A$4:$Y$349,5,0)+VLOOKUP(E304,Total_Nacional!$A$4:$Y$349,7,0),0)</f>
        <v>27795954</v>
      </c>
      <c r="G304" s="24">
        <f>IFERROR(VLOOKUP(E304,Total_Nacional!$A$4:$Y$349,9,0)+VLOOKUP(E304,Total_Nacional!$A$4:$Y$349,11,0),0)</f>
        <v>16193612</v>
      </c>
      <c r="H304" s="24">
        <f>IFERROR(VLOOKUP(E304,Total_Nacional!$A$4:$Y$349,13,0)+VLOOKUP(E304,Total_Nacional!$A$4:$Y$349,15,0),0)</f>
        <v>0</v>
      </c>
      <c r="I304" s="24">
        <f>IFERROR(VLOOKUP(E304,Total_Nacional!$A$4:$Y$349,17,0)+VLOOKUP(E304,Total_Nacional!$A$4:$Y$349,19,0),0)</f>
        <v>5986764</v>
      </c>
      <c r="J304" s="25">
        <f>IFERROR(VLOOKUP(E304,Total_Nacional!$A$4:$Y$349,21,0),0)</f>
        <v>0</v>
      </c>
      <c r="K304" s="12">
        <f t="shared" si="4"/>
        <v>49976330</v>
      </c>
    </row>
    <row r="305" spans="1:11" x14ac:dyDescent="0.25">
      <c r="A305" s="4">
        <v>302</v>
      </c>
      <c r="B305" s="42">
        <v>13</v>
      </c>
      <c r="C305" s="5" t="s">
        <v>684</v>
      </c>
      <c r="D305" s="5" t="s">
        <v>216</v>
      </c>
      <c r="E305" s="9">
        <v>13503</v>
      </c>
      <c r="F305" s="24">
        <f>IFERROR(VLOOKUP(E305,Total_Nacional!$A$4:$Y$349,5,0)+VLOOKUP(E305,Total_Nacional!$A$4:$Y$349,7,0),0)</f>
        <v>45643916</v>
      </c>
      <c r="G305" s="24">
        <f>IFERROR(VLOOKUP(E305,Total_Nacional!$A$4:$Y$349,9,0)+VLOOKUP(E305,Total_Nacional!$A$4:$Y$349,11,0),0)</f>
        <v>16256202</v>
      </c>
      <c r="H305" s="24">
        <f>IFERROR(VLOOKUP(E305,Total_Nacional!$A$4:$Y$349,13,0)+VLOOKUP(E305,Total_Nacional!$A$4:$Y$349,15,0),0)</f>
        <v>0</v>
      </c>
      <c r="I305" s="24">
        <f>IFERROR(VLOOKUP(E305,Total_Nacional!$A$4:$Y$349,17,0)+VLOOKUP(E305,Total_Nacional!$A$4:$Y$349,19,0),0)</f>
        <v>5296736</v>
      </c>
      <c r="J305" s="25">
        <f>IFERROR(VLOOKUP(E305,Total_Nacional!$A$4:$Y$349,21,0),0)</f>
        <v>1492720</v>
      </c>
      <c r="K305" s="12">
        <f t="shared" si="4"/>
        <v>68689574</v>
      </c>
    </row>
    <row r="306" spans="1:11" x14ac:dyDescent="0.25">
      <c r="A306" s="4">
        <v>303</v>
      </c>
      <c r="B306" s="42">
        <v>13</v>
      </c>
      <c r="C306" s="5" t="s">
        <v>685</v>
      </c>
      <c r="D306" s="5" t="s">
        <v>217</v>
      </c>
      <c r="E306" s="9">
        <v>13504</v>
      </c>
      <c r="F306" s="24">
        <f>IFERROR(VLOOKUP(E306,Total_Nacional!$A$4:$Y$349,5,0)+VLOOKUP(E306,Total_Nacional!$A$4:$Y$349,7,0),0)</f>
        <v>35276992</v>
      </c>
      <c r="G306" s="24">
        <f>IFERROR(VLOOKUP(E306,Total_Nacional!$A$4:$Y$349,9,0)+VLOOKUP(E306,Total_Nacional!$A$4:$Y$349,11,0),0)</f>
        <v>29246380</v>
      </c>
      <c r="H306" s="24">
        <f>IFERROR(VLOOKUP(E306,Total_Nacional!$A$4:$Y$349,13,0)+VLOOKUP(E306,Total_Nacional!$A$4:$Y$349,15,0),0)</f>
        <v>0</v>
      </c>
      <c r="I306" s="24">
        <f>IFERROR(VLOOKUP(E306,Total_Nacional!$A$4:$Y$349,17,0)+VLOOKUP(E306,Total_Nacional!$A$4:$Y$349,19,0),0)</f>
        <v>6268716</v>
      </c>
      <c r="J306" s="25">
        <f>IFERROR(VLOOKUP(E306,Total_Nacional!$A$4:$Y$349,21,0),0)</f>
        <v>0</v>
      </c>
      <c r="K306" s="12">
        <f t="shared" si="4"/>
        <v>70792088</v>
      </c>
    </row>
    <row r="307" spans="1:11" x14ac:dyDescent="0.25">
      <c r="A307" s="4">
        <v>304</v>
      </c>
      <c r="B307" s="42">
        <v>13</v>
      </c>
      <c r="C307" s="5" t="s">
        <v>686</v>
      </c>
      <c r="D307" s="5" t="s">
        <v>218</v>
      </c>
      <c r="E307" s="9">
        <v>13505</v>
      </c>
      <c r="F307" s="24">
        <f>IFERROR(VLOOKUP(E307,Total_Nacional!$A$4:$Y$349,5,0)+VLOOKUP(E307,Total_Nacional!$A$4:$Y$349,7,0),0)</f>
        <v>16061946</v>
      </c>
      <c r="G307" s="24">
        <f>IFERROR(VLOOKUP(E307,Total_Nacional!$A$4:$Y$349,9,0)+VLOOKUP(E307,Total_Nacional!$A$4:$Y$349,11,0),0)</f>
        <v>15835748</v>
      </c>
      <c r="H307" s="24">
        <f>IFERROR(VLOOKUP(E307,Total_Nacional!$A$4:$Y$349,13,0)+VLOOKUP(E307,Total_Nacional!$A$4:$Y$349,15,0),0)</f>
        <v>0</v>
      </c>
      <c r="I307" s="24">
        <f>IFERROR(VLOOKUP(E307,Total_Nacional!$A$4:$Y$349,17,0)+VLOOKUP(E307,Total_Nacional!$A$4:$Y$349,19,0),0)</f>
        <v>6439632</v>
      </c>
      <c r="J307" s="25">
        <f>IFERROR(VLOOKUP(E307,Total_Nacional!$A$4:$Y$349,21,0),0)</f>
        <v>0</v>
      </c>
      <c r="K307" s="12">
        <f t="shared" si="4"/>
        <v>38337326</v>
      </c>
    </row>
    <row r="308" spans="1:11" x14ac:dyDescent="0.25">
      <c r="A308" s="4">
        <v>305</v>
      </c>
      <c r="B308" s="42">
        <v>13</v>
      </c>
      <c r="C308" s="5" t="s">
        <v>687</v>
      </c>
      <c r="D308" s="5" t="s">
        <v>219</v>
      </c>
      <c r="E308" s="9">
        <v>13601</v>
      </c>
      <c r="F308" s="24">
        <f>IFERROR(VLOOKUP(E308,Total_Nacional!$A$4:$Y$349,5,0)+VLOOKUP(E308,Total_Nacional!$A$4:$Y$349,7,0),0)</f>
        <v>84142840</v>
      </c>
      <c r="G308" s="24">
        <f>IFERROR(VLOOKUP(E308,Total_Nacional!$A$4:$Y$349,9,0)+VLOOKUP(E308,Total_Nacional!$A$4:$Y$349,11,0),0)</f>
        <v>44332692</v>
      </c>
      <c r="H308" s="24">
        <f>IFERROR(VLOOKUP(E308,Total_Nacional!$A$4:$Y$349,13,0)+VLOOKUP(E308,Total_Nacional!$A$4:$Y$349,15,0),0)</f>
        <v>2689270</v>
      </c>
      <c r="I308" s="24">
        <f>IFERROR(VLOOKUP(E308,Total_Nacional!$A$4:$Y$349,17,0)+VLOOKUP(E308,Total_Nacional!$A$4:$Y$349,19,0),0)</f>
        <v>13528154</v>
      </c>
      <c r="J308" s="25">
        <f>IFERROR(VLOOKUP(E308,Total_Nacional!$A$4:$Y$349,21,0),0)</f>
        <v>0</v>
      </c>
      <c r="K308" s="12">
        <f t="shared" si="4"/>
        <v>144692956</v>
      </c>
    </row>
    <row r="309" spans="1:11" x14ac:dyDescent="0.25">
      <c r="A309" s="4">
        <v>306</v>
      </c>
      <c r="B309" s="42">
        <v>13</v>
      </c>
      <c r="C309" s="5" t="s">
        <v>688</v>
      </c>
      <c r="D309" s="5" t="s">
        <v>689</v>
      </c>
      <c r="E309" s="9">
        <v>13602</v>
      </c>
      <c r="F309" s="24">
        <f>IFERROR(VLOOKUP(E309,Total_Nacional!$A$4:$Y$349,5,0)+VLOOKUP(E309,Total_Nacional!$A$4:$Y$349,7,0),0)</f>
        <v>20857840</v>
      </c>
      <c r="G309" s="24">
        <f>IFERROR(VLOOKUP(E309,Total_Nacional!$A$4:$Y$349,9,0)+VLOOKUP(E309,Total_Nacional!$A$4:$Y$349,11,0),0)</f>
        <v>6342268</v>
      </c>
      <c r="H309" s="24">
        <f>IFERROR(VLOOKUP(E309,Total_Nacional!$A$4:$Y$349,13,0)+VLOOKUP(E309,Total_Nacional!$A$4:$Y$349,15,0),0)</f>
        <v>0</v>
      </c>
      <c r="I309" s="24">
        <f>IFERROR(VLOOKUP(E309,Total_Nacional!$A$4:$Y$349,17,0)+VLOOKUP(E309,Total_Nacional!$A$4:$Y$349,19,0),0)</f>
        <v>1487438</v>
      </c>
      <c r="J309" s="25">
        <f>IFERROR(VLOOKUP(E309,Total_Nacional!$A$4:$Y$349,21,0),0)</f>
        <v>0</v>
      </c>
      <c r="K309" s="12">
        <f t="shared" si="4"/>
        <v>28687546</v>
      </c>
    </row>
    <row r="310" spans="1:11" x14ac:dyDescent="0.25">
      <c r="A310" s="4">
        <v>307</v>
      </c>
      <c r="B310" s="42">
        <v>13</v>
      </c>
      <c r="C310" s="5" t="s">
        <v>690</v>
      </c>
      <c r="D310" s="5" t="s">
        <v>691</v>
      </c>
      <c r="E310" s="9">
        <v>13603</v>
      </c>
      <c r="F310" s="24">
        <f>IFERROR(VLOOKUP(E310,Total_Nacional!$A$4:$Y$349,5,0)+VLOOKUP(E310,Total_Nacional!$A$4:$Y$349,7,0),0)</f>
        <v>21407128</v>
      </c>
      <c r="G310" s="24">
        <f>IFERROR(VLOOKUP(E310,Total_Nacional!$A$4:$Y$349,9,0)+VLOOKUP(E310,Total_Nacional!$A$4:$Y$349,11,0),0)</f>
        <v>0</v>
      </c>
      <c r="H310" s="24">
        <f>IFERROR(VLOOKUP(E310,Total_Nacional!$A$4:$Y$349,13,0)+VLOOKUP(E310,Total_Nacional!$A$4:$Y$349,15,0),0)</f>
        <v>0</v>
      </c>
      <c r="I310" s="24">
        <f>IFERROR(VLOOKUP(E310,Total_Nacional!$A$4:$Y$349,17,0)+VLOOKUP(E310,Total_Nacional!$A$4:$Y$349,19,0),0)</f>
        <v>4892786</v>
      </c>
      <c r="J310" s="25">
        <f>IFERROR(VLOOKUP(E310,Total_Nacional!$A$4:$Y$349,21,0),0)</f>
        <v>0</v>
      </c>
      <c r="K310" s="12">
        <f t="shared" si="4"/>
        <v>26299914</v>
      </c>
    </row>
    <row r="311" spans="1:11" x14ac:dyDescent="0.25">
      <c r="A311" s="4">
        <v>308</v>
      </c>
      <c r="B311" s="42">
        <v>13</v>
      </c>
      <c r="C311" s="5" t="s">
        <v>692</v>
      </c>
      <c r="D311" s="5" t="s">
        <v>220</v>
      </c>
      <c r="E311" s="9">
        <v>13604</v>
      </c>
      <c r="F311" s="24">
        <f>IFERROR(VLOOKUP(E311,Total_Nacional!$A$4:$Y$349,5,0)+VLOOKUP(E311,Total_Nacional!$A$4:$Y$349,7,0),0)</f>
        <v>18350920</v>
      </c>
      <c r="G311" s="24">
        <f>IFERROR(VLOOKUP(E311,Total_Nacional!$A$4:$Y$349,9,0)+VLOOKUP(E311,Total_Nacional!$A$4:$Y$349,11,0),0)</f>
        <v>7626376</v>
      </c>
      <c r="H311" s="24">
        <f>IFERROR(VLOOKUP(E311,Total_Nacional!$A$4:$Y$349,13,0)+VLOOKUP(E311,Total_Nacional!$A$4:$Y$349,15,0),0)</f>
        <v>0</v>
      </c>
      <c r="I311" s="24">
        <f>IFERROR(VLOOKUP(E311,Total_Nacional!$A$4:$Y$349,17,0)+VLOOKUP(E311,Total_Nacional!$A$4:$Y$349,19,0),0)</f>
        <v>0</v>
      </c>
      <c r="J311" s="25">
        <f>IFERROR(VLOOKUP(E311,Total_Nacional!$A$4:$Y$349,21,0),0)</f>
        <v>133432</v>
      </c>
      <c r="K311" s="12">
        <f t="shared" si="4"/>
        <v>26110728</v>
      </c>
    </row>
    <row r="312" spans="1:11" x14ac:dyDescent="0.25">
      <c r="A312" s="4">
        <v>309</v>
      </c>
      <c r="B312" s="42">
        <v>13</v>
      </c>
      <c r="C312" s="5" t="s">
        <v>693</v>
      </c>
      <c r="D312" s="5" t="s">
        <v>694</v>
      </c>
      <c r="E312" s="9">
        <v>13605</v>
      </c>
      <c r="F312" s="24">
        <f>IFERROR(VLOOKUP(E312,Total_Nacional!$A$4:$Y$349,5,0)+VLOOKUP(E312,Total_Nacional!$A$4:$Y$349,7,0),0)</f>
        <v>11659984</v>
      </c>
      <c r="G312" s="24">
        <f>IFERROR(VLOOKUP(E312,Total_Nacional!$A$4:$Y$349,9,0)+VLOOKUP(E312,Total_Nacional!$A$4:$Y$349,11,0),0)</f>
        <v>4702656</v>
      </c>
      <c r="H312" s="24">
        <f>IFERROR(VLOOKUP(E312,Total_Nacional!$A$4:$Y$349,13,0)+VLOOKUP(E312,Total_Nacional!$A$4:$Y$349,15,0),0)</f>
        <v>0</v>
      </c>
      <c r="I312" s="24">
        <f>IFERROR(VLOOKUP(E312,Total_Nacional!$A$4:$Y$349,17,0)+VLOOKUP(E312,Total_Nacional!$A$4:$Y$349,19,0),0)</f>
        <v>1454080</v>
      </c>
      <c r="J312" s="25">
        <f>IFERROR(VLOOKUP(E312,Total_Nacional!$A$4:$Y$349,21,0),0)</f>
        <v>0</v>
      </c>
      <c r="K312" s="12">
        <f t="shared" si="4"/>
        <v>17816720</v>
      </c>
    </row>
    <row r="313" spans="1:11" x14ac:dyDescent="0.25">
      <c r="A313" s="4">
        <v>310</v>
      </c>
      <c r="B313" s="42">
        <v>14</v>
      </c>
      <c r="C313" s="5" t="s">
        <v>548</v>
      </c>
      <c r="D313" s="5" t="s">
        <v>139</v>
      </c>
      <c r="E313" s="9">
        <v>10101</v>
      </c>
      <c r="F313" s="24">
        <f>IFERROR(VLOOKUP(E313,Total_Nacional!$A$4:$Y$349,5,0)+VLOOKUP(E313,Total_Nacional!$A$4:$Y$349,7,0),0)</f>
        <v>135261472</v>
      </c>
      <c r="G313" s="24">
        <f>IFERROR(VLOOKUP(E313,Total_Nacional!$A$4:$Y$349,9,0)+VLOOKUP(E313,Total_Nacional!$A$4:$Y$349,11,0),0)</f>
        <v>38557038</v>
      </c>
      <c r="H313" s="24">
        <f>IFERROR(VLOOKUP(E313,Total_Nacional!$A$4:$Y$349,13,0)+VLOOKUP(E313,Total_Nacional!$A$4:$Y$349,15,0),0)</f>
        <v>0</v>
      </c>
      <c r="I313" s="24">
        <f>IFERROR(VLOOKUP(E313,Total_Nacional!$A$4:$Y$349,17,0)+VLOOKUP(E313,Total_Nacional!$A$4:$Y$349,19,0),0)</f>
        <v>16774492</v>
      </c>
      <c r="J313" s="25">
        <f>IFERROR(VLOOKUP(E313,Total_Nacional!$A$4:$Y$349,21,0),0)</f>
        <v>0</v>
      </c>
      <c r="K313" s="12">
        <f t="shared" si="4"/>
        <v>190593002</v>
      </c>
    </row>
    <row r="314" spans="1:11" x14ac:dyDescent="0.25">
      <c r="A314" s="4">
        <v>311</v>
      </c>
      <c r="B314" s="42">
        <v>14</v>
      </c>
      <c r="C314" s="5" t="s">
        <v>549</v>
      </c>
      <c r="D314" s="5" t="s">
        <v>550</v>
      </c>
      <c r="E314" s="9">
        <v>10102</v>
      </c>
      <c r="F314" s="24">
        <f>IFERROR(VLOOKUP(E314,Total_Nacional!$A$4:$Y$349,5,0)+VLOOKUP(E314,Total_Nacional!$A$4:$Y$349,7,0),0)</f>
        <v>16233334</v>
      </c>
      <c r="G314" s="24">
        <f>IFERROR(VLOOKUP(E314,Total_Nacional!$A$4:$Y$349,9,0)+VLOOKUP(E314,Total_Nacional!$A$4:$Y$349,11,0),0)</f>
        <v>10020372</v>
      </c>
      <c r="H314" s="24">
        <f>IFERROR(VLOOKUP(E314,Total_Nacional!$A$4:$Y$349,13,0)+VLOOKUP(E314,Total_Nacional!$A$4:$Y$349,15,0),0)</f>
        <v>0</v>
      </c>
      <c r="I314" s="24">
        <f>IFERROR(VLOOKUP(E314,Total_Nacional!$A$4:$Y$349,17,0)+VLOOKUP(E314,Total_Nacional!$A$4:$Y$349,19,0),0)</f>
        <v>2692924</v>
      </c>
      <c r="J314" s="25">
        <f>IFERROR(VLOOKUP(E314,Total_Nacional!$A$4:$Y$349,21,0),0)</f>
        <v>0</v>
      </c>
      <c r="K314" s="12">
        <f t="shared" si="4"/>
        <v>28946630</v>
      </c>
    </row>
    <row r="315" spans="1:11" x14ac:dyDescent="0.25">
      <c r="A315" s="4">
        <v>312</v>
      </c>
      <c r="B315" s="42">
        <v>14</v>
      </c>
      <c r="C315" s="5" t="s">
        <v>551</v>
      </c>
      <c r="D315" s="5" t="s">
        <v>140</v>
      </c>
      <c r="E315" s="9">
        <v>10103</v>
      </c>
      <c r="F315" s="24">
        <f>IFERROR(VLOOKUP(E315,Total_Nacional!$A$4:$Y$349,5,0)+VLOOKUP(E315,Total_Nacional!$A$4:$Y$349,7,0),0)</f>
        <v>13354406</v>
      </c>
      <c r="G315" s="24">
        <f>IFERROR(VLOOKUP(E315,Total_Nacional!$A$4:$Y$349,9,0)+VLOOKUP(E315,Total_Nacional!$A$4:$Y$349,11,0),0)</f>
        <v>4101740</v>
      </c>
      <c r="H315" s="24">
        <f>IFERROR(VLOOKUP(E315,Total_Nacional!$A$4:$Y$349,13,0)+VLOOKUP(E315,Total_Nacional!$A$4:$Y$349,15,0),0)</f>
        <v>0</v>
      </c>
      <c r="I315" s="24">
        <f>IFERROR(VLOOKUP(E315,Total_Nacional!$A$4:$Y$349,17,0)+VLOOKUP(E315,Total_Nacional!$A$4:$Y$349,19,0),0)</f>
        <v>0</v>
      </c>
      <c r="J315" s="25">
        <f>IFERROR(VLOOKUP(E315,Total_Nacional!$A$4:$Y$349,21,0),0)</f>
        <v>0</v>
      </c>
      <c r="K315" s="12">
        <f t="shared" si="4"/>
        <v>17456146</v>
      </c>
    </row>
    <row r="316" spans="1:11" x14ac:dyDescent="0.25">
      <c r="A316" s="4">
        <v>313</v>
      </c>
      <c r="B316" s="42">
        <v>14</v>
      </c>
      <c r="C316" s="5" t="s">
        <v>552</v>
      </c>
      <c r="D316" s="5" t="s">
        <v>141</v>
      </c>
      <c r="E316" s="9">
        <v>10104</v>
      </c>
      <c r="F316" s="24">
        <f>IFERROR(VLOOKUP(E316,Total_Nacional!$A$4:$Y$349,5,0)+VLOOKUP(E316,Total_Nacional!$A$4:$Y$349,7,0),0)</f>
        <v>24424436</v>
      </c>
      <c r="G316" s="24">
        <f>IFERROR(VLOOKUP(E316,Total_Nacional!$A$4:$Y$349,9,0)+VLOOKUP(E316,Total_Nacional!$A$4:$Y$349,11,0),0)</f>
        <v>9268226</v>
      </c>
      <c r="H316" s="24">
        <f>IFERROR(VLOOKUP(E316,Total_Nacional!$A$4:$Y$349,13,0)+VLOOKUP(E316,Total_Nacional!$A$4:$Y$349,15,0),0)</f>
        <v>0</v>
      </c>
      <c r="I316" s="24">
        <f>IFERROR(VLOOKUP(E316,Total_Nacional!$A$4:$Y$349,17,0)+VLOOKUP(E316,Total_Nacional!$A$4:$Y$349,19,0),0)</f>
        <v>0</v>
      </c>
      <c r="J316" s="25">
        <f>IFERROR(VLOOKUP(E316,Total_Nacional!$A$4:$Y$349,21,0),0)</f>
        <v>0</v>
      </c>
      <c r="K316" s="12">
        <f t="shared" si="4"/>
        <v>33692662</v>
      </c>
    </row>
    <row r="317" spans="1:11" x14ac:dyDescent="0.25">
      <c r="A317" s="4">
        <v>314</v>
      </c>
      <c r="B317" s="42">
        <v>14</v>
      </c>
      <c r="C317" s="5" t="s">
        <v>553</v>
      </c>
      <c r="D317" s="5" t="s">
        <v>142</v>
      </c>
      <c r="E317" s="9">
        <v>10105</v>
      </c>
      <c r="F317" s="24">
        <f>IFERROR(VLOOKUP(E317,Total_Nacional!$A$4:$Y$349,5,0)+VLOOKUP(E317,Total_Nacional!$A$4:$Y$349,7,0),0)</f>
        <v>17860568</v>
      </c>
      <c r="G317" s="24">
        <f>IFERROR(VLOOKUP(E317,Total_Nacional!$A$4:$Y$349,9,0)+VLOOKUP(E317,Total_Nacional!$A$4:$Y$349,11,0),0)</f>
        <v>7677060</v>
      </c>
      <c r="H317" s="24">
        <f>IFERROR(VLOOKUP(E317,Total_Nacional!$A$4:$Y$349,13,0)+VLOOKUP(E317,Total_Nacional!$A$4:$Y$349,15,0),0)</f>
        <v>0</v>
      </c>
      <c r="I317" s="24">
        <f>IFERROR(VLOOKUP(E317,Total_Nacional!$A$4:$Y$349,17,0)+VLOOKUP(E317,Total_Nacional!$A$4:$Y$349,19,0),0)</f>
        <v>1487438</v>
      </c>
      <c r="J317" s="25">
        <f>IFERROR(VLOOKUP(E317,Total_Nacional!$A$4:$Y$349,21,0),0)</f>
        <v>0</v>
      </c>
      <c r="K317" s="12">
        <f t="shared" si="4"/>
        <v>27025066</v>
      </c>
    </row>
    <row r="318" spans="1:11" x14ac:dyDescent="0.25">
      <c r="A318" s="4">
        <v>315</v>
      </c>
      <c r="B318" s="42">
        <v>14</v>
      </c>
      <c r="C318" s="5" t="s">
        <v>554</v>
      </c>
      <c r="D318" s="5" t="s">
        <v>143</v>
      </c>
      <c r="E318" s="9">
        <v>10106</v>
      </c>
      <c r="F318" s="24">
        <f>IFERROR(VLOOKUP(E318,Total_Nacional!$A$4:$Y$349,5,0)+VLOOKUP(E318,Total_Nacional!$A$4:$Y$349,7,0),0)</f>
        <v>9401658</v>
      </c>
      <c r="G318" s="24">
        <f>IFERROR(VLOOKUP(E318,Total_Nacional!$A$4:$Y$349,9,0)+VLOOKUP(E318,Total_Nacional!$A$4:$Y$349,11,0),0)</f>
        <v>923534</v>
      </c>
      <c r="H318" s="24">
        <f>IFERROR(VLOOKUP(E318,Total_Nacional!$A$4:$Y$349,13,0)+VLOOKUP(E318,Total_Nacional!$A$4:$Y$349,15,0),0)</f>
        <v>0</v>
      </c>
      <c r="I318" s="24">
        <f>IFERROR(VLOOKUP(E318,Total_Nacional!$A$4:$Y$349,17,0)+VLOOKUP(E318,Total_Nacional!$A$4:$Y$349,19,0),0)</f>
        <v>634274</v>
      </c>
      <c r="J318" s="25">
        <f>IFERROR(VLOOKUP(E318,Total_Nacional!$A$4:$Y$349,21,0),0)</f>
        <v>0</v>
      </c>
      <c r="K318" s="12">
        <f t="shared" si="4"/>
        <v>10959466</v>
      </c>
    </row>
    <row r="319" spans="1:11" x14ac:dyDescent="0.25">
      <c r="A319" s="4">
        <v>316</v>
      </c>
      <c r="B319" s="42">
        <v>14</v>
      </c>
      <c r="C319" s="5" t="s">
        <v>555</v>
      </c>
      <c r="D319" s="5" t="s">
        <v>556</v>
      </c>
      <c r="E319" s="9">
        <v>10107</v>
      </c>
      <c r="F319" s="24">
        <f>IFERROR(VLOOKUP(E319,Total_Nacional!$A$4:$Y$349,5,0)+VLOOKUP(E319,Total_Nacional!$A$4:$Y$349,7,0),0)</f>
        <v>6734784</v>
      </c>
      <c r="G319" s="24">
        <f>IFERROR(VLOOKUP(E319,Total_Nacional!$A$4:$Y$349,9,0)+VLOOKUP(E319,Total_Nacional!$A$4:$Y$349,11,0),0)</f>
        <v>5259252</v>
      </c>
      <c r="H319" s="24">
        <f>IFERROR(VLOOKUP(E319,Total_Nacional!$A$4:$Y$349,13,0)+VLOOKUP(E319,Total_Nacional!$A$4:$Y$349,15,0),0)</f>
        <v>0</v>
      </c>
      <c r="I319" s="24">
        <f>IFERROR(VLOOKUP(E319,Total_Nacional!$A$4:$Y$349,17,0)+VLOOKUP(E319,Total_Nacional!$A$4:$Y$349,19,0),0)</f>
        <v>886522</v>
      </c>
      <c r="J319" s="25">
        <f>IFERROR(VLOOKUP(E319,Total_Nacional!$A$4:$Y$349,21,0),0)</f>
        <v>0</v>
      </c>
      <c r="K319" s="12">
        <f t="shared" si="4"/>
        <v>12880558</v>
      </c>
    </row>
    <row r="320" spans="1:11" x14ac:dyDescent="0.25">
      <c r="A320" s="4">
        <v>317</v>
      </c>
      <c r="B320" s="42">
        <v>14</v>
      </c>
      <c r="C320" s="5" t="s">
        <v>557</v>
      </c>
      <c r="D320" s="5" t="s">
        <v>144</v>
      </c>
      <c r="E320" s="9">
        <v>10108</v>
      </c>
      <c r="F320" s="24">
        <f>IFERROR(VLOOKUP(E320,Total_Nacional!$A$4:$Y$349,5,0)+VLOOKUP(E320,Total_Nacional!$A$4:$Y$349,7,0),0)</f>
        <v>33131940</v>
      </c>
      <c r="G320" s="24">
        <f>IFERROR(VLOOKUP(E320,Total_Nacional!$A$4:$Y$349,9,0)+VLOOKUP(E320,Total_Nacional!$A$4:$Y$349,11,0),0)</f>
        <v>26907666</v>
      </c>
      <c r="H320" s="24">
        <f>IFERROR(VLOOKUP(E320,Total_Nacional!$A$4:$Y$349,13,0)+VLOOKUP(E320,Total_Nacional!$A$4:$Y$349,15,0),0)</f>
        <v>0</v>
      </c>
      <c r="I320" s="24">
        <f>IFERROR(VLOOKUP(E320,Total_Nacional!$A$4:$Y$349,17,0)+VLOOKUP(E320,Total_Nacional!$A$4:$Y$349,19,0),0)</f>
        <v>5511972</v>
      </c>
      <c r="J320" s="25">
        <f>IFERROR(VLOOKUP(E320,Total_Nacional!$A$4:$Y$349,21,0),0)</f>
        <v>0</v>
      </c>
      <c r="K320" s="12">
        <f t="shared" si="4"/>
        <v>65551578</v>
      </c>
    </row>
    <row r="321" spans="1:11" x14ac:dyDescent="0.25">
      <c r="A321" s="4">
        <v>318</v>
      </c>
      <c r="B321" s="42">
        <v>14</v>
      </c>
      <c r="C321" s="5" t="s">
        <v>558</v>
      </c>
      <c r="D321" s="5" t="s">
        <v>559</v>
      </c>
      <c r="E321" s="9">
        <v>10109</v>
      </c>
      <c r="F321" s="24">
        <f>IFERROR(VLOOKUP(E321,Total_Nacional!$A$4:$Y$349,5,0)+VLOOKUP(E321,Total_Nacional!$A$4:$Y$349,7,0),0)</f>
        <v>46971750</v>
      </c>
      <c r="G321" s="24">
        <f>IFERROR(VLOOKUP(E321,Total_Nacional!$A$4:$Y$349,9,0)+VLOOKUP(E321,Total_Nacional!$A$4:$Y$349,11,0),0)</f>
        <v>15910244</v>
      </c>
      <c r="H321" s="24">
        <f>IFERROR(VLOOKUP(E321,Total_Nacional!$A$4:$Y$349,13,0)+VLOOKUP(E321,Total_Nacional!$A$4:$Y$349,15,0),0)</f>
        <v>0</v>
      </c>
      <c r="I321" s="24">
        <f>IFERROR(VLOOKUP(E321,Total_Nacional!$A$4:$Y$349,17,0)+VLOOKUP(E321,Total_Nacional!$A$4:$Y$349,19,0),0)</f>
        <v>4788586</v>
      </c>
      <c r="J321" s="25">
        <f>IFERROR(VLOOKUP(E321,Total_Nacional!$A$4:$Y$349,21,0),0)</f>
        <v>0</v>
      </c>
      <c r="K321" s="12">
        <f t="shared" si="4"/>
        <v>67670580</v>
      </c>
    </row>
    <row r="322" spans="1:11" x14ac:dyDescent="0.25">
      <c r="A322" s="4">
        <v>319</v>
      </c>
      <c r="B322" s="42">
        <v>14</v>
      </c>
      <c r="C322" s="5" t="s">
        <v>560</v>
      </c>
      <c r="D322" s="5" t="s">
        <v>145</v>
      </c>
      <c r="E322" s="9">
        <v>10110</v>
      </c>
      <c r="F322" s="24">
        <f>IFERROR(VLOOKUP(E322,Total_Nacional!$A$4:$Y$349,5,0)+VLOOKUP(E322,Total_Nacional!$A$4:$Y$349,7,0),0)</f>
        <v>25511578</v>
      </c>
      <c r="G322" s="24">
        <f>IFERROR(VLOOKUP(E322,Total_Nacional!$A$4:$Y$349,9,0)+VLOOKUP(E322,Total_Nacional!$A$4:$Y$349,11,0),0)</f>
        <v>12443722</v>
      </c>
      <c r="H322" s="24">
        <f>IFERROR(VLOOKUP(E322,Total_Nacional!$A$4:$Y$349,13,0)+VLOOKUP(E322,Total_Nacional!$A$4:$Y$349,15,0),0)</f>
        <v>0</v>
      </c>
      <c r="I322" s="24">
        <f>IFERROR(VLOOKUP(E322,Total_Nacional!$A$4:$Y$349,17,0)+VLOOKUP(E322,Total_Nacional!$A$4:$Y$349,19,0),0)</f>
        <v>0</v>
      </c>
      <c r="J322" s="25">
        <f>IFERROR(VLOOKUP(E322,Total_Nacional!$A$4:$Y$349,21,0),0)</f>
        <v>0</v>
      </c>
      <c r="K322" s="12">
        <f t="shared" si="4"/>
        <v>37955300</v>
      </c>
    </row>
    <row r="323" spans="1:11" x14ac:dyDescent="0.25">
      <c r="A323" s="4">
        <v>320</v>
      </c>
      <c r="B323" s="42">
        <v>14</v>
      </c>
      <c r="C323" s="5" t="s">
        <v>561</v>
      </c>
      <c r="D323" s="5" t="s">
        <v>562</v>
      </c>
      <c r="E323" s="9">
        <v>10111</v>
      </c>
      <c r="F323" s="24">
        <f>IFERROR(VLOOKUP(E323,Total_Nacional!$A$4:$Y$349,5,0)+VLOOKUP(E323,Total_Nacional!$A$4:$Y$349,7,0),0)</f>
        <v>36396548</v>
      </c>
      <c r="G323" s="24">
        <f>IFERROR(VLOOKUP(E323,Total_Nacional!$A$4:$Y$349,9,0)+VLOOKUP(E323,Total_Nacional!$A$4:$Y$349,11,0),0)</f>
        <v>8581380</v>
      </c>
      <c r="H323" s="24">
        <f>IFERROR(VLOOKUP(E323,Total_Nacional!$A$4:$Y$349,13,0)+VLOOKUP(E323,Total_Nacional!$A$4:$Y$349,15,0),0)</f>
        <v>0</v>
      </c>
      <c r="I323" s="24">
        <f>IFERROR(VLOOKUP(E323,Total_Nacional!$A$4:$Y$349,17,0)+VLOOKUP(E323,Total_Nacional!$A$4:$Y$349,19,0),0)</f>
        <v>2822702</v>
      </c>
      <c r="J323" s="25">
        <f>IFERROR(VLOOKUP(E323,Total_Nacional!$A$4:$Y$349,21,0),0)</f>
        <v>13248</v>
      </c>
      <c r="K323" s="12">
        <f t="shared" si="4"/>
        <v>47813878</v>
      </c>
    </row>
    <row r="324" spans="1:11" x14ac:dyDescent="0.25">
      <c r="A324" s="4">
        <v>321</v>
      </c>
      <c r="B324" s="42">
        <v>14</v>
      </c>
      <c r="C324" s="5" t="s">
        <v>563</v>
      </c>
      <c r="D324" s="5" t="s">
        <v>146</v>
      </c>
      <c r="E324" s="9">
        <v>10112</v>
      </c>
      <c r="F324" s="24">
        <f>IFERROR(VLOOKUP(E324,Total_Nacional!$A$4:$Y$349,5,0)+VLOOKUP(E324,Total_Nacional!$A$4:$Y$349,7,0),0)</f>
        <v>17427386</v>
      </c>
      <c r="G324" s="24">
        <f>IFERROR(VLOOKUP(E324,Total_Nacional!$A$4:$Y$349,9,0)+VLOOKUP(E324,Total_Nacional!$A$4:$Y$349,11,0),0)</f>
        <v>6082712</v>
      </c>
      <c r="H324" s="24">
        <f>IFERROR(VLOOKUP(E324,Total_Nacional!$A$4:$Y$349,13,0)+VLOOKUP(E324,Total_Nacional!$A$4:$Y$349,15,0),0)</f>
        <v>0</v>
      </c>
      <c r="I324" s="24">
        <f>IFERROR(VLOOKUP(E324,Total_Nacional!$A$4:$Y$349,17,0)+VLOOKUP(E324,Total_Nacional!$A$4:$Y$349,19,0),0)</f>
        <v>823460</v>
      </c>
      <c r="J324" s="25">
        <f>IFERROR(VLOOKUP(E324,Total_Nacional!$A$4:$Y$349,21,0),0)</f>
        <v>0</v>
      </c>
      <c r="K324" s="12">
        <f t="shared" si="4"/>
        <v>24333558</v>
      </c>
    </row>
    <row r="325" spans="1:11" x14ac:dyDescent="0.25">
      <c r="A325" s="4">
        <v>322</v>
      </c>
      <c r="B325" s="42">
        <v>15</v>
      </c>
      <c r="C325" s="5" t="s">
        <v>269</v>
      </c>
      <c r="D325" s="5" t="s">
        <v>221</v>
      </c>
      <c r="E325" s="9">
        <v>1101</v>
      </c>
      <c r="F325" s="24">
        <f>IFERROR(VLOOKUP(E325,Total_Nacional!$A$4:$Y$349,5,0)+VLOOKUP(E325,Total_Nacional!$A$4:$Y$349,7,0),0)</f>
        <v>0</v>
      </c>
      <c r="G325" s="24">
        <f>IFERROR(VLOOKUP(E325,Total_Nacional!$A$4:$Y$349,9,0)+VLOOKUP(E325,Total_Nacional!$A$4:$Y$349,11,0),0)</f>
        <v>63283234</v>
      </c>
      <c r="H325" s="24">
        <f>IFERROR(VLOOKUP(E325,Total_Nacional!$A$4:$Y$349,13,0)+VLOOKUP(E325,Total_Nacional!$A$4:$Y$349,15,0),0)</f>
        <v>1965884</v>
      </c>
      <c r="I325" s="24">
        <f>IFERROR(VLOOKUP(E325,Total_Nacional!$A$4:$Y$349,17,0)+VLOOKUP(E325,Total_Nacional!$A$4:$Y$349,19,0),0)</f>
        <v>0</v>
      </c>
      <c r="J325" s="25">
        <f>IFERROR(VLOOKUP(E325,Total_Nacional!$A$4:$Y$349,21,0),0)</f>
        <v>33358</v>
      </c>
      <c r="K325" s="12">
        <f t="shared" ref="K325:K349" si="5">SUM(F325:J325)</f>
        <v>65282476</v>
      </c>
    </row>
    <row r="326" spans="1:11" x14ac:dyDescent="0.25">
      <c r="A326" s="4">
        <v>323</v>
      </c>
      <c r="B326" s="42">
        <v>15</v>
      </c>
      <c r="C326" s="5" t="s">
        <v>270</v>
      </c>
      <c r="D326" s="5" t="s">
        <v>222</v>
      </c>
      <c r="E326" s="9">
        <v>1106</v>
      </c>
      <c r="F326" s="24">
        <f>IFERROR(VLOOKUP(E326,Total_Nacional!$A$4:$Y$349,5,0)+VLOOKUP(E326,Total_Nacional!$A$4:$Y$349,7,0),0)</f>
        <v>0</v>
      </c>
      <c r="G326" s="24">
        <f>IFERROR(VLOOKUP(E326,Total_Nacional!$A$4:$Y$349,9,0)+VLOOKUP(E326,Total_Nacional!$A$4:$Y$349,11,0),0)</f>
        <v>255902</v>
      </c>
      <c r="H326" s="24">
        <f>IFERROR(VLOOKUP(E326,Total_Nacional!$A$4:$Y$349,13,0)+VLOOKUP(E326,Total_Nacional!$A$4:$Y$349,15,0),0)</f>
        <v>0</v>
      </c>
      <c r="I326" s="24">
        <f>IFERROR(VLOOKUP(E326,Total_Nacional!$A$4:$Y$349,17,0)+VLOOKUP(E326,Total_Nacional!$A$4:$Y$349,19,0),0)</f>
        <v>0</v>
      </c>
      <c r="J326" s="25">
        <f>IFERROR(VLOOKUP(E326,Total_Nacional!$A$4:$Y$349,21,0),0)</f>
        <v>0</v>
      </c>
      <c r="K326" s="12">
        <f t="shared" si="5"/>
        <v>255902</v>
      </c>
    </row>
    <row r="327" spans="1:11" x14ac:dyDescent="0.25">
      <c r="A327" s="4">
        <v>324</v>
      </c>
      <c r="B327" s="42">
        <v>15</v>
      </c>
      <c r="C327" s="5" t="s">
        <v>271</v>
      </c>
      <c r="D327" s="5" t="s">
        <v>230</v>
      </c>
      <c r="E327" s="9">
        <v>1301</v>
      </c>
      <c r="F327" s="24">
        <f>IFERROR(VLOOKUP(E327,Total_Nacional!$A$4:$Y$349,5,0)+VLOOKUP(E327,Total_Nacional!$A$4:$Y$349,7,0),0)</f>
        <v>0</v>
      </c>
      <c r="G327" s="24">
        <f>IFERROR(VLOOKUP(E327,Total_Nacional!$A$4:$Y$349,9,0)+VLOOKUP(E327,Total_Nacional!$A$4:$Y$349,11,0),0)</f>
        <v>1186744</v>
      </c>
      <c r="H327" s="24">
        <f>IFERROR(VLOOKUP(E327,Total_Nacional!$A$4:$Y$349,13,0)+VLOOKUP(E327,Total_Nacional!$A$4:$Y$349,15,0),0)</f>
        <v>0</v>
      </c>
      <c r="I327" s="24">
        <f>IFERROR(VLOOKUP(E327,Total_Nacional!$A$4:$Y$349,17,0)+VLOOKUP(E327,Total_Nacional!$A$4:$Y$349,19,0),0)</f>
        <v>0</v>
      </c>
      <c r="J327" s="25">
        <f>IFERROR(VLOOKUP(E327,Total_Nacional!$A$4:$Y$349,21,0),0)</f>
        <v>0</v>
      </c>
      <c r="K327" s="12">
        <f t="shared" si="5"/>
        <v>1186744</v>
      </c>
    </row>
    <row r="328" spans="1:11" x14ac:dyDescent="0.25">
      <c r="A328" s="4">
        <v>325</v>
      </c>
      <c r="B328" s="42">
        <v>15</v>
      </c>
      <c r="C328" s="5" t="s">
        <v>272</v>
      </c>
      <c r="D328" s="5" t="s">
        <v>273</v>
      </c>
      <c r="E328" s="9">
        <v>1302</v>
      </c>
      <c r="F328" s="24">
        <f>IFERROR(VLOOKUP(E328,Total_Nacional!$A$4:$Y$349,5,0)+VLOOKUP(E328,Total_Nacional!$A$4:$Y$349,7,0),0)</f>
        <v>0</v>
      </c>
      <c r="G328" s="24">
        <f>IFERROR(VLOOKUP(E328,Total_Nacional!$A$4:$Y$349,9,0)+VLOOKUP(E328,Total_Nacional!$A$4:$Y$349,11,0),0)</f>
        <v>0</v>
      </c>
      <c r="H328" s="24">
        <f>IFERROR(VLOOKUP(E328,Total_Nacional!$A$4:$Y$349,13,0)+VLOOKUP(E328,Total_Nacional!$A$4:$Y$349,15,0),0)</f>
        <v>0</v>
      </c>
      <c r="I328" s="24">
        <f>IFERROR(VLOOKUP(E328,Total_Nacional!$A$4:$Y$349,17,0)+VLOOKUP(E328,Total_Nacional!$A$4:$Y$349,19,0),0)</f>
        <v>0</v>
      </c>
      <c r="J328" s="25">
        <f>IFERROR(VLOOKUP(E328,Total_Nacional!$A$4:$Y$349,21,0),0)</f>
        <v>0</v>
      </c>
      <c r="K328" s="12">
        <f t="shared" si="5"/>
        <v>0</v>
      </c>
    </row>
    <row r="329" spans="1:11" x14ac:dyDescent="0.25">
      <c r="A329" s="4">
        <v>326</v>
      </c>
      <c r="B329" s="42">
        <v>16</v>
      </c>
      <c r="C329" s="5" t="s">
        <v>479</v>
      </c>
      <c r="D329" s="5" t="s">
        <v>480</v>
      </c>
      <c r="E329" s="9">
        <v>8101</v>
      </c>
      <c r="F329" s="24">
        <f>IFERROR(VLOOKUP(E329,Total_Nacional!$A$4:$Y$349,5,0)+VLOOKUP(E329,Total_Nacional!$A$4:$Y$349,7,0),0)</f>
        <v>90416504</v>
      </c>
      <c r="G329" s="24">
        <f>IFERROR(VLOOKUP(E329,Total_Nacional!$A$4:$Y$349,9,0)+VLOOKUP(E329,Total_Nacional!$A$4:$Y$349,11,0),0)</f>
        <v>40401868</v>
      </c>
      <c r="H329" s="24">
        <f>IFERROR(VLOOKUP(E329,Total_Nacional!$A$4:$Y$349,13,0)+VLOOKUP(E329,Total_Nacional!$A$4:$Y$349,15,0),0)</f>
        <v>3011888</v>
      </c>
      <c r="I329" s="24">
        <f>IFERROR(VLOOKUP(E329,Total_Nacional!$A$4:$Y$349,17,0)+VLOOKUP(E329,Total_Nacional!$A$4:$Y$349,19,0),0)</f>
        <v>19975094</v>
      </c>
      <c r="J329" s="25">
        <f>IFERROR(VLOOKUP(E329,Total_Nacional!$A$4:$Y$349,21,0),0)</f>
        <v>0</v>
      </c>
      <c r="K329" s="12">
        <f t="shared" si="5"/>
        <v>153805354</v>
      </c>
    </row>
    <row r="330" spans="1:11" x14ac:dyDescent="0.25">
      <c r="A330" s="4">
        <v>327</v>
      </c>
      <c r="B330" s="42">
        <v>16</v>
      </c>
      <c r="C330" s="5" t="s">
        <v>481</v>
      </c>
      <c r="D330" s="5" t="s">
        <v>78</v>
      </c>
      <c r="E330" s="9">
        <v>8102</v>
      </c>
      <c r="F330" s="24">
        <f>IFERROR(VLOOKUP(E330,Total_Nacional!$A$4:$Y$349,5,0)+VLOOKUP(E330,Total_Nacional!$A$4:$Y$349,7,0),0)</f>
        <v>18436850</v>
      </c>
      <c r="G330" s="24">
        <f>IFERROR(VLOOKUP(E330,Total_Nacional!$A$4:$Y$349,9,0)+VLOOKUP(E330,Total_Nacional!$A$4:$Y$349,11,0),0)</f>
        <v>6520020</v>
      </c>
      <c r="H330" s="24">
        <f>IFERROR(VLOOKUP(E330,Total_Nacional!$A$4:$Y$349,13,0)+VLOOKUP(E330,Total_Nacional!$A$4:$Y$349,15,0),0)</f>
        <v>0</v>
      </c>
      <c r="I330" s="24">
        <f>IFERROR(VLOOKUP(E330,Total_Nacional!$A$4:$Y$349,17,0)+VLOOKUP(E330,Total_Nacional!$A$4:$Y$349,19,0),0)</f>
        <v>0</v>
      </c>
      <c r="J330" s="25">
        <f>IFERROR(VLOOKUP(E330,Total_Nacional!$A$4:$Y$349,21,0),0)</f>
        <v>0</v>
      </c>
      <c r="K330" s="12">
        <f t="shared" si="5"/>
        <v>24956870</v>
      </c>
    </row>
    <row r="331" spans="1:11" x14ac:dyDescent="0.25">
      <c r="A331" s="4">
        <v>328</v>
      </c>
      <c r="B331" s="42">
        <v>16</v>
      </c>
      <c r="C331" s="5" t="s">
        <v>482</v>
      </c>
      <c r="D331" s="5" t="s">
        <v>79</v>
      </c>
      <c r="E331" s="9">
        <v>8103</v>
      </c>
      <c r="F331" s="24">
        <f>IFERROR(VLOOKUP(E331,Total_Nacional!$A$4:$Y$349,5,0)+VLOOKUP(E331,Total_Nacional!$A$4:$Y$349,7,0),0)</f>
        <v>36360480</v>
      </c>
      <c r="G331" s="24">
        <f>IFERROR(VLOOKUP(E331,Total_Nacional!$A$4:$Y$349,9,0)+VLOOKUP(E331,Total_Nacional!$A$4:$Y$349,11,0),0)</f>
        <v>14739060</v>
      </c>
      <c r="H331" s="24">
        <f>IFERROR(VLOOKUP(E331,Total_Nacional!$A$4:$Y$349,13,0)+VLOOKUP(E331,Total_Nacional!$A$4:$Y$349,15,0),0)</f>
        <v>0</v>
      </c>
      <c r="I331" s="24">
        <f>IFERROR(VLOOKUP(E331,Total_Nacional!$A$4:$Y$349,17,0)+VLOOKUP(E331,Total_Nacional!$A$4:$Y$349,19,0),0)</f>
        <v>2418280</v>
      </c>
      <c r="J331" s="25">
        <f>IFERROR(VLOOKUP(E331,Total_Nacional!$A$4:$Y$349,21,0),0)</f>
        <v>0</v>
      </c>
      <c r="K331" s="12">
        <f t="shared" si="5"/>
        <v>53517820</v>
      </c>
    </row>
    <row r="332" spans="1:11" x14ac:dyDescent="0.25">
      <c r="A332" s="4">
        <v>329</v>
      </c>
      <c r="B332" s="42">
        <v>16</v>
      </c>
      <c r="C332" s="5" t="s">
        <v>483</v>
      </c>
      <c r="D332" s="5" t="s">
        <v>80</v>
      </c>
      <c r="E332" s="9">
        <v>8104</v>
      </c>
      <c r="F332" s="24">
        <f>IFERROR(VLOOKUP(E332,Total_Nacional!$A$4:$Y$349,5,0)+VLOOKUP(E332,Total_Nacional!$A$4:$Y$349,7,0),0)</f>
        <v>19815018</v>
      </c>
      <c r="G332" s="24">
        <f>IFERROR(VLOOKUP(E332,Total_Nacional!$A$4:$Y$349,9,0)+VLOOKUP(E332,Total_Nacional!$A$4:$Y$349,11,0),0)</f>
        <v>764052</v>
      </c>
      <c r="H332" s="24">
        <f>IFERROR(VLOOKUP(E332,Total_Nacional!$A$4:$Y$349,13,0)+VLOOKUP(E332,Total_Nacional!$A$4:$Y$349,15,0),0)</f>
        <v>0</v>
      </c>
      <c r="I332" s="24">
        <f>IFERROR(VLOOKUP(E332,Total_Nacional!$A$4:$Y$349,17,0)+VLOOKUP(E332,Total_Nacional!$A$4:$Y$349,19,0),0)</f>
        <v>1899168</v>
      </c>
      <c r="J332" s="25">
        <f>IFERROR(VLOOKUP(E332,Total_Nacional!$A$4:$Y$349,21,0),0)</f>
        <v>0</v>
      </c>
      <c r="K332" s="12">
        <f t="shared" si="5"/>
        <v>22478238</v>
      </c>
    </row>
    <row r="333" spans="1:11" x14ac:dyDescent="0.25">
      <c r="A333" s="4">
        <v>330</v>
      </c>
      <c r="B333" s="42">
        <v>16</v>
      </c>
      <c r="C333" s="5" t="s">
        <v>484</v>
      </c>
      <c r="D333" s="5" t="s">
        <v>81</v>
      </c>
      <c r="E333" s="9">
        <v>8105</v>
      </c>
      <c r="F333" s="24">
        <f>IFERROR(VLOOKUP(E333,Total_Nacional!$A$4:$Y$349,5,0)+VLOOKUP(E333,Total_Nacional!$A$4:$Y$349,7,0),0)</f>
        <v>11040326</v>
      </c>
      <c r="G333" s="24">
        <f>IFERROR(VLOOKUP(E333,Total_Nacional!$A$4:$Y$349,9,0)+VLOOKUP(E333,Total_Nacional!$A$4:$Y$349,11,0),0)</f>
        <v>3894284</v>
      </c>
      <c r="H333" s="24">
        <f>IFERROR(VLOOKUP(E333,Total_Nacional!$A$4:$Y$349,13,0)+VLOOKUP(E333,Total_Nacional!$A$4:$Y$349,15,0),0)</f>
        <v>0</v>
      </c>
      <c r="I333" s="24">
        <f>IFERROR(VLOOKUP(E333,Total_Nacional!$A$4:$Y$349,17,0)+VLOOKUP(E333,Total_Nacional!$A$4:$Y$349,19,0),0)</f>
        <v>285606</v>
      </c>
      <c r="J333" s="25">
        <f>IFERROR(VLOOKUP(E333,Total_Nacional!$A$4:$Y$349,21,0),0)</f>
        <v>0</v>
      </c>
      <c r="K333" s="12">
        <f t="shared" si="5"/>
        <v>15220216</v>
      </c>
    </row>
    <row r="334" spans="1:11" x14ac:dyDescent="0.25">
      <c r="A334" s="4">
        <v>331</v>
      </c>
      <c r="B334" s="42">
        <v>16</v>
      </c>
      <c r="C334" s="5" t="s">
        <v>485</v>
      </c>
      <c r="D334" s="5" t="s">
        <v>82</v>
      </c>
      <c r="E334" s="9">
        <v>8106</v>
      </c>
      <c r="F334" s="24">
        <f>IFERROR(VLOOKUP(E334,Total_Nacional!$A$4:$Y$349,5,0)+VLOOKUP(E334,Total_Nacional!$A$4:$Y$349,7,0),0)</f>
        <v>7313304</v>
      </c>
      <c r="G334" s="24">
        <f>IFERROR(VLOOKUP(E334,Total_Nacional!$A$4:$Y$349,9,0)+VLOOKUP(E334,Total_Nacional!$A$4:$Y$349,11,0),0)</f>
        <v>3460630</v>
      </c>
      <c r="H334" s="24">
        <f>IFERROR(VLOOKUP(E334,Total_Nacional!$A$4:$Y$349,13,0)+VLOOKUP(E334,Total_Nacional!$A$4:$Y$349,15,0),0)</f>
        <v>0</v>
      </c>
      <c r="I334" s="24">
        <f>IFERROR(VLOOKUP(E334,Total_Nacional!$A$4:$Y$349,17,0)+VLOOKUP(E334,Total_Nacional!$A$4:$Y$349,19,0),0)</f>
        <v>0</v>
      </c>
      <c r="J334" s="25">
        <f>IFERROR(VLOOKUP(E334,Total_Nacional!$A$4:$Y$349,21,0),0)</f>
        <v>0</v>
      </c>
      <c r="K334" s="12">
        <f t="shared" si="5"/>
        <v>10773934</v>
      </c>
    </row>
    <row r="335" spans="1:11" x14ac:dyDescent="0.25">
      <c r="A335" s="4">
        <v>332</v>
      </c>
      <c r="B335" s="42">
        <v>16</v>
      </c>
      <c r="C335" s="5" t="s">
        <v>486</v>
      </c>
      <c r="D335" s="5" t="s">
        <v>83</v>
      </c>
      <c r="E335" s="9">
        <v>8107</v>
      </c>
      <c r="F335" s="24">
        <f>IFERROR(VLOOKUP(E335,Total_Nacional!$A$4:$Y$349,5,0)+VLOOKUP(E335,Total_Nacional!$A$4:$Y$349,7,0),0)</f>
        <v>12457866</v>
      </c>
      <c r="G335" s="24">
        <f>IFERROR(VLOOKUP(E335,Total_Nacional!$A$4:$Y$349,9,0)+VLOOKUP(E335,Total_Nacional!$A$4:$Y$349,11,0),0)</f>
        <v>4224682</v>
      </c>
      <c r="H335" s="24">
        <f>IFERROR(VLOOKUP(E335,Total_Nacional!$A$4:$Y$349,13,0)+VLOOKUP(E335,Total_Nacional!$A$4:$Y$349,15,0),0)</f>
        <v>0</v>
      </c>
      <c r="I335" s="24">
        <f>IFERROR(VLOOKUP(E335,Total_Nacional!$A$4:$Y$349,17,0)+VLOOKUP(E335,Total_Nacional!$A$4:$Y$349,19,0),0)</f>
        <v>0</v>
      </c>
      <c r="J335" s="25">
        <f>IFERROR(VLOOKUP(E335,Total_Nacional!$A$4:$Y$349,21,0),0)</f>
        <v>0</v>
      </c>
      <c r="K335" s="12">
        <f t="shared" si="5"/>
        <v>16682548</v>
      </c>
    </row>
    <row r="336" spans="1:11" x14ac:dyDescent="0.25">
      <c r="A336" s="4">
        <v>333</v>
      </c>
      <c r="B336" s="42">
        <v>16</v>
      </c>
      <c r="C336" s="5" t="s">
        <v>487</v>
      </c>
      <c r="D336" s="5" t="s">
        <v>488</v>
      </c>
      <c r="E336" s="9">
        <v>8108</v>
      </c>
      <c r="F336" s="24">
        <f>IFERROR(VLOOKUP(E336,Total_Nacional!$A$4:$Y$349,5,0)+VLOOKUP(E336,Total_Nacional!$A$4:$Y$349,7,0),0)</f>
        <v>12055332</v>
      </c>
      <c r="G336" s="24">
        <f>IFERROR(VLOOKUP(E336,Total_Nacional!$A$4:$Y$349,9,0)+VLOOKUP(E336,Total_Nacional!$A$4:$Y$349,11,0),0)</f>
        <v>4680732</v>
      </c>
      <c r="H336" s="24">
        <f>IFERROR(VLOOKUP(E336,Total_Nacional!$A$4:$Y$349,13,0)+VLOOKUP(E336,Total_Nacional!$A$4:$Y$349,15,0),0)</f>
        <v>0</v>
      </c>
      <c r="I336" s="24">
        <f>IFERROR(VLOOKUP(E336,Total_Nacional!$A$4:$Y$349,17,0)+VLOOKUP(E336,Total_Nacional!$A$4:$Y$349,19,0),0)</f>
        <v>1135116</v>
      </c>
      <c r="J336" s="25">
        <f>IFERROR(VLOOKUP(E336,Total_Nacional!$A$4:$Y$349,21,0),0)</f>
        <v>0</v>
      </c>
      <c r="K336" s="12">
        <f t="shared" si="5"/>
        <v>17871180</v>
      </c>
    </row>
    <row r="337" spans="1:11" x14ac:dyDescent="0.25">
      <c r="A337" s="4">
        <v>334</v>
      </c>
      <c r="B337" s="42">
        <v>16</v>
      </c>
      <c r="C337" s="5" t="s">
        <v>489</v>
      </c>
      <c r="D337" s="5" t="s">
        <v>84</v>
      </c>
      <c r="E337" s="9">
        <v>8109</v>
      </c>
      <c r="F337" s="24">
        <f>IFERROR(VLOOKUP(E337,Total_Nacional!$A$4:$Y$349,5,0)+VLOOKUP(E337,Total_Nacional!$A$4:$Y$349,7,0),0)</f>
        <v>53650658</v>
      </c>
      <c r="G337" s="24">
        <f>IFERROR(VLOOKUP(E337,Total_Nacional!$A$4:$Y$349,9,0)+VLOOKUP(E337,Total_Nacional!$A$4:$Y$349,11,0),0)</f>
        <v>20235472</v>
      </c>
      <c r="H337" s="24">
        <f>IFERROR(VLOOKUP(E337,Total_Nacional!$A$4:$Y$349,13,0)+VLOOKUP(E337,Total_Nacional!$A$4:$Y$349,15,0),0)</f>
        <v>1454080</v>
      </c>
      <c r="I337" s="24">
        <f>IFERROR(VLOOKUP(E337,Total_Nacional!$A$4:$Y$349,17,0)+VLOOKUP(E337,Total_Nacional!$A$4:$Y$349,19,0),0)</f>
        <v>0</v>
      </c>
      <c r="J337" s="25">
        <f>IFERROR(VLOOKUP(E337,Total_Nacional!$A$4:$Y$349,21,0),0)</f>
        <v>0</v>
      </c>
      <c r="K337" s="12">
        <f t="shared" si="5"/>
        <v>75340210</v>
      </c>
    </row>
    <row r="338" spans="1:11" x14ac:dyDescent="0.25">
      <c r="A338" s="4">
        <v>335</v>
      </c>
      <c r="B338" s="42">
        <v>16</v>
      </c>
      <c r="C338" s="5" t="s">
        <v>490</v>
      </c>
      <c r="D338" s="5" t="s">
        <v>491</v>
      </c>
      <c r="E338" s="9">
        <v>8110</v>
      </c>
      <c r="F338" s="24">
        <f>IFERROR(VLOOKUP(E338,Total_Nacional!$A$4:$Y$349,5,0)+VLOOKUP(E338,Total_Nacional!$A$4:$Y$349,7,0),0)</f>
        <v>17762732</v>
      </c>
      <c r="G338" s="24">
        <f>IFERROR(VLOOKUP(E338,Total_Nacional!$A$4:$Y$349,9,0)+VLOOKUP(E338,Total_Nacional!$A$4:$Y$349,11,0),0)</f>
        <v>5321842</v>
      </c>
      <c r="H338" s="24">
        <f>IFERROR(VLOOKUP(E338,Total_Nacional!$A$4:$Y$349,13,0)+VLOOKUP(E338,Total_Nacional!$A$4:$Y$349,15,0),0)</f>
        <v>0</v>
      </c>
      <c r="I338" s="24">
        <f>IFERROR(VLOOKUP(E338,Total_Nacional!$A$4:$Y$349,17,0)+VLOOKUP(E338,Total_Nacional!$A$4:$Y$349,19,0),0)</f>
        <v>2114404</v>
      </c>
      <c r="J338" s="25">
        <f>IFERROR(VLOOKUP(E338,Total_Nacional!$A$4:$Y$349,21,0),0)</f>
        <v>0</v>
      </c>
      <c r="K338" s="12">
        <f t="shared" si="5"/>
        <v>25198978</v>
      </c>
    </row>
    <row r="339" spans="1:11" x14ac:dyDescent="0.25">
      <c r="A339" s="4">
        <v>336</v>
      </c>
      <c r="B339" s="42">
        <v>16</v>
      </c>
      <c r="C339" s="5" t="s">
        <v>492</v>
      </c>
      <c r="D339" s="5" t="s">
        <v>493</v>
      </c>
      <c r="E339" s="9">
        <v>8111</v>
      </c>
      <c r="F339" s="24">
        <f>IFERROR(VLOOKUP(E339,Total_Nacional!$A$4:$Y$349,5,0)+VLOOKUP(E339,Total_Nacional!$A$4:$Y$349,7,0),0)</f>
        <v>11749096</v>
      </c>
      <c r="G339" s="24">
        <f>IFERROR(VLOOKUP(E339,Total_Nacional!$A$4:$Y$349,9,0)+VLOOKUP(E339,Total_Nacional!$A$4:$Y$349,11,0),0)</f>
        <v>5782490</v>
      </c>
      <c r="H339" s="24">
        <f>IFERROR(VLOOKUP(E339,Total_Nacional!$A$4:$Y$349,13,0)+VLOOKUP(E339,Total_Nacional!$A$4:$Y$349,15,0),0)</f>
        <v>0</v>
      </c>
      <c r="I339" s="24">
        <f>IFERROR(VLOOKUP(E339,Total_Nacional!$A$4:$Y$349,17,0)+VLOOKUP(E339,Total_Nacional!$A$4:$Y$349,19,0),0)</f>
        <v>0</v>
      </c>
      <c r="J339" s="25">
        <f>IFERROR(VLOOKUP(E339,Total_Nacional!$A$4:$Y$349,21,0),0)</f>
        <v>146896</v>
      </c>
      <c r="K339" s="12">
        <f t="shared" si="5"/>
        <v>17678482</v>
      </c>
    </row>
    <row r="340" spans="1:11" x14ac:dyDescent="0.25">
      <c r="A340" s="4">
        <v>337</v>
      </c>
      <c r="B340" s="42">
        <v>16</v>
      </c>
      <c r="C340" s="5" t="s">
        <v>494</v>
      </c>
      <c r="D340" s="5" t="s">
        <v>495</v>
      </c>
      <c r="E340" s="9">
        <v>8112</v>
      </c>
      <c r="F340" s="24">
        <f>IFERROR(VLOOKUP(E340,Total_Nacional!$A$4:$Y$349,5,0)+VLOOKUP(E340,Total_Nacional!$A$4:$Y$349,7,0),0)</f>
        <v>29679090</v>
      </c>
      <c r="G340" s="24">
        <f>IFERROR(VLOOKUP(E340,Total_Nacional!$A$4:$Y$349,9,0)+VLOOKUP(E340,Total_Nacional!$A$4:$Y$349,11,0),0)</f>
        <v>6275552</v>
      </c>
      <c r="H340" s="24">
        <f>IFERROR(VLOOKUP(E340,Total_Nacional!$A$4:$Y$349,13,0)+VLOOKUP(E340,Total_Nacional!$A$4:$Y$349,15,0),0)</f>
        <v>0</v>
      </c>
      <c r="I340" s="24">
        <f>IFERROR(VLOOKUP(E340,Total_Nacional!$A$4:$Y$349,17,0)+VLOOKUP(E340,Total_Nacional!$A$4:$Y$349,19,0),0)</f>
        <v>1576550</v>
      </c>
      <c r="J340" s="25">
        <f>IFERROR(VLOOKUP(E340,Total_Nacional!$A$4:$Y$349,21,0),0)</f>
        <v>0</v>
      </c>
      <c r="K340" s="12">
        <f t="shared" si="5"/>
        <v>37531192</v>
      </c>
    </row>
    <row r="341" spans="1:11" x14ac:dyDescent="0.25">
      <c r="A341" s="4">
        <v>338</v>
      </c>
      <c r="B341" s="42">
        <v>16</v>
      </c>
      <c r="C341" s="5" t="s">
        <v>496</v>
      </c>
      <c r="D341" s="5" t="s">
        <v>85</v>
      </c>
      <c r="E341" s="9">
        <v>8113</v>
      </c>
      <c r="F341" s="24">
        <f>IFERROR(VLOOKUP(E341,Total_Nacional!$A$4:$Y$349,5,0)+VLOOKUP(E341,Total_Nacional!$A$4:$Y$349,7,0),0)</f>
        <v>24464630</v>
      </c>
      <c r="G341" s="24">
        <f>IFERROR(VLOOKUP(E341,Total_Nacional!$A$4:$Y$349,9,0)+VLOOKUP(E341,Total_Nacional!$A$4:$Y$349,11,0),0)</f>
        <v>4880880</v>
      </c>
      <c r="H341" s="24">
        <f>IFERROR(VLOOKUP(E341,Total_Nacional!$A$4:$Y$349,13,0)+VLOOKUP(E341,Total_Nacional!$A$4:$Y$349,15,0),0)</f>
        <v>315310</v>
      </c>
      <c r="I341" s="24">
        <f>IFERROR(VLOOKUP(E341,Total_Nacional!$A$4:$Y$349,17,0)+VLOOKUP(E341,Total_Nacional!$A$4:$Y$349,19,0),0)</f>
        <v>3138012</v>
      </c>
      <c r="J341" s="25">
        <f>IFERROR(VLOOKUP(E341,Total_Nacional!$A$4:$Y$349,21,0),0)</f>
        <v>0</v>
      </c>
      <c r="K341" s="12">
        <f t="shared" si="5"/>
        <v>32798832</v>
      </c>
    </row>
    <row r="342" spans="1:11" x14ac:dyDescent="0.25">
      <c r="A342" s="4">
        <v>339</v>
      </c>
      <c r="B342" s="42">
        <v>16</v>
      </c>
      <c r="C342" s="5" t="s">
        <v>497</v>
      </c>
      <c r="D342" s="5" t="s">
        <v>86</v>
      </c>
      <c r="E342" s="9">
        <v>8114</v>
      </c>
      <c r="F342" s="24">
        <f>IFERROR(VLOOKUP(E342,Total_Nacional!$A$4:$Y$349,5,0)+VLOOKUP(E342,Total_Nacional!$A$4:$Y$349,7,0),0)</f>
        <v>24248572</v>
      </c>
      <c r="G342" s="24">
        <f>IFERROR(VLOOKUP(E342,Total_Nacional!$A$4:$Y$349,9,0)+VLOOKUP(E342,Total_Nacional!$A$4:$Y$349,11,0),0)</f>
        <v>16056998</v>
      </c>
      <c r="H342" s="24">
        <f>IFERROR(VLOOKUP(E342,Total_Nacional!$A$4:$Y$349,13,0)+VLOOKUP(E342,Total_Nacional!$A$4:$Y$349,15,0),0)</f>
        <v>0</v>
      </c>
      <c r="I342" s="24">
        <f>IFERROR(VLOOKUP(E342,Total_Nacional!$A$4:$Y$349,17,0)+VLOOKUP(E342,Total_Nacional!$A$4:$Y$349,19,0),0)</f>
        <v>0</v>
      </c>
      <c r="J342" s="25">
        <f>IFERROR(VLOOKUP(E342,Total_Nacional!$A$4:$Y$349,21,0),0)</f>
        <v>108984</v>
      </c>
      <c r="K342" s="12">
        <f t="shared" si="5"/>
        <v>40414554</v>
      </c>
    </row>
    <row r="343" spans="1:11" x14ac:dyDescent="0.25">
      <c r="A343" s="4">
        <v>340</v>
      </c>
      <c r="B343" s="42">
        <v>16</v>
      </c>
      <c r="C343" s="5" t="s">
        <v>498</v>
      </c>
      <c r="D343" s="5" t="s">
        <v>499</v>
      </c>
      <c r="E343" s="9">
        <v>8115</v>
      </c>
      <c r="F343" s="24">
        <f>IFERROR(VLOOKUP(E343,Total_Nacional!$A$4:$Y$349,5,0)+VLOOKUP(E343,Total_Nacional!$A$4:$Y$349,7,0),0)</f>
        <v>19774824</v>
      </c>
      <c r="G343" s="24">
        <f>IFERROR(VLOOKUP(E343,Total_Nacional!$A$4:$Y$349,9,0)+VLOOKUP(E343,Total_Nacional!$A$4:$Y$349,11,0),0)</f>
        <v>6964636</v>
      </c>
      <c r="H343" s="24">
        <f>IFERROR(VLOOKUP(E343,Total_Nacional!$A$4:$Y$349,13,0)+VLOOKUP(E343,Total_Nacional!$A$4:$Y$349,15,0),0)</f>
        <v>252248</v>
      </c>
      <c r="I343" s="24">
        <f>IFERROR(VLOOKUP(E343,Total_Nacional!$A$4:$Y$349,17,0)+VLOOKUP(E343,Total_Nacional!$A$4:$Y$349,19,0),0)</f>
        <v>1902822</v>
      </c>
      <c r="J343" s="25">
        <f>IFERROR(VLOOKUP(E343,Total_Nacional!$A$4:$Y$349,21,0),0)</f>
        <v>0</v>
      </c>
      <c r="K343" s="12">
        <f t="shared" si="5"/>
        <v>28894530</v>
      </c>
    </row>
    <row r="344" spans="1:11" x14ac:dyDescent="0.25">
      <c r="A344" s="4">
        <v>341</v>
      </c>
      <c r="B344" s="42">
        <v>16</v>
      </c>
      <c r="C344" s="5" t="s">
        <v>500</v>
      </c>
      <c r="D344" s="5" t="s">
        <v>87</v>
      </c>
      <c r="E344" s="9">
        <v>8116</v>
      </c>
      <c r="F344" s="24">
        <f>IFERROR(VLOOKUP(E344,Total_Nacional!$A$4:$Y$349,5,0)+VLOOKUP(E344,Total_Nacional!$A$4:$Y$349,7,0),0)</f>
        <v>21791392</v>
      </c>
      <c r="G344" s="24">
        <f>IFERROR(VLOOKUP(E344,Total_Nacional!$A$4:$Y$349,9,0)+VLOOKUP(E344,Total_Nacional!$A$4:$Y$349,11,0),0)</f>
        <v>4031842</v>
      </c>
      <c r="H344" s="24">
        <f>IFERROR(VLOOKUP(E344,Total_Nacional!$A$4:$Y$349,13,0)+VLOOKUP(E344,Total_Nacional!$A$4:$Y$349,15,0),0)</f>
        <v>727040</v>
      </c>
      <c r="I344" s="24">
        <f>IFERROR(VLOOKUP(E344,Total_Nacional!$A$4:$Y$349,17,0)+VLOOKUP(E344,Total_Nacional!$A$4:$Y$349,19,0),0)</f>
        <v>2722628</v>
      </c>
      <c r="J344" s="25">
        <f>IFERROR(VLOOKUP(E344,Total_Nacional!$A$4:$Y$349,21,0),0)</f>
        <v>0</v>
      </c>
      <c r="K344" s="12">
        <f t="shared" si="5"/>
        <v>29272902</v>
      </c>
    </row>
    <row r="345" spans="1:11" x14ac:dyDescent="0.25">
      <c r="A345" s="4">
        <v>342</v>
      </c>
      <c r="B345" s="42">
        <v>16</v>
      </c>
      <c r="C345" s="5" t="s">
        <v>501</v>
      </c>
      <c r="D345" s="5" t="s">
        <v>88</v>
      </c>
      <c r="E345" s="9">
        <v>8117</v>
      </c>
      <c r="F345" s="24">
        <f>IFERROR(VLOOKUP(E345,Total_Nacional!$A$4:$Y$349,5,0)+VLOOKUP(E345,Total_Nacional!$A$4:$Y$349,7,0),0)</f>
        <v>16474148</v>
      </c>
      <c r="G345" s="24">
        <f>IFERROR(VLOOKUP(E345,Total_Nacional!$A$4:$Y$349,9,0)+VLOOKUP(E345,Total_Nacional!$A$4:$Y$349,11,0),0)</f>
        <v>8263360</v>
      </c>
      <c r="H345" s="24">
        <f>IFERROR(VLOOKUP(E345,Total_Nacional!$A$4:$Y$349,13,0)+VLOOKUP(E345,Total_Nacional!$A$4:$Y$349,15,0),0)</f>
        <v>0</v>
      </c>
      <c r="I345" s="24">
        <f>IFERROR(VLOOKUP(E345,Total_Nacional!$A$4:$Y$349,17,0)+VLOOKUP(E345,Total_Nacional!$A$4:$Y$349,19,0),0)</f>
        <v>352322</v>
      </c>
      <c r="J345" s="25">
        <f>IFERROR(VLOOKUP(E345,Total_Nacional!$A$4:$Y$349,21,0),0)</f>
        <v>37912</v>
      </c>
      <c r="K345" s="12">
        <f t="shared" si="5"/>
        <v>25127742</v>
      </c>
    </row>
    <row r="346" spans="1:11" x14ac:dyDescent="0.25">
      <c r="A346" s="4">
        <v>343</v>
      </c>
      <c r="B346" s="42">
        <v>16</v>
      </c>
      <c r="C346" s="5" t="s">
        <v>502</v>
      </c>
      <c r="D346" s="5" t="s">
        <v>89</v>
      </c>
      <c r="E346" s="9">
        <v>8118</v>
      </c>
      <c r="F346" s="24">
        <f>IFERROR(VLOOKUP(E346,Total_Nacional!$A$4:$Y$349,5,0)+VLOOKUP(E346,Total_Nacional!$A$4:$Y$349,7,0),0)</f>
        <v>29950080</v>
      </c>
      <c r="G346" s="24">
        <f>IFERROR(VLOOKUP(E346,Total_Nacional!$A$4:$Y$349,9,0)+VLOOKUP(E346,Total_Nacional!$A$4:$Y$349,11,0),0)</f>
        <v>0</v>
      </c>
      <c r="H346" s="24">
        <f>IFERROR(VLOOKUP(E346,Total_Nacional!$A$4:$Y$349,13,0)+VLOOKUP(E346,Total_Nacional!$A$4:$Y$349,15,0),0)</f>
        <v>0</v>
      </c>
      <c r="I346" s="24">
        <f>IFERROR(VLOOKUP(E346,Total_Nacional!$A$4:$Y$349,17,0)+VLOOKUP(E346,Total_Nacional!$A$4:$Y$349,19,0),0)</f>
        <v>0</v>
      </c>
      <c r="J346" s="25">
        <f>IFERROR(VLOOKUP(E346,Total_Nacional!$A$4:$Y$349,21,0),0)</f>
        <v>0</v>
      </c>
      <c r="K346" s="12">
        <f t="shared" si="5"/>
        <v>29950080</v>
      </c>
    </row>
    <row r="347" spans="1:11" x14ac:dyDescent="0.25">
      <c r="A347" s="4">
        <v>344</v>
      </c>
      <c r="B347" s="42">
        <v>16</v>
      </c>
      <c r="C347" s="5" t="s">
        <v>503</v>
      </c>
      <c r="D347" s="5" t="s">
        <v>504</v>
      </c>
      <c r="E347" s="9">
        <v>8119</v>
      </c>
      <c r="F347" s="24">
        <f>IFERROR(VLOOKUP(E347,Total_Nacional!$A$4:$Y$349,5,0)+VLOOKUP(E347,Total_Nacional!$A$4:$Y$349,7,0),0)</f>
        <v>10676098</v>
      </c>
      <c r="G347" s="24">
        <f>IFERROR(VLOOKUP(E347,Total_Nacional!$A$4:$Y$349,9,0)+VLOOKUP(E347,Total_Nacional!$A$4:$Y$349,11,0),0)</f>
        <v>3701444</v>
      </c>
      <c r="H347" s="24">
        <f>IFERROR(VLOOKUP(E347,Total_Nacional!$A$4:$Y$349,13,0)+VLOOKUP(E347,Total_Nacional!$A$4:$Y$349,15,0),0)</f>
        <v>315310</v>
      </c>
      <c r="I347" s="24">
        <f>IFERROR(VLOOKUP(E347,Total_Nacional!$A$4:$Y$349,17,0)+VLOOKUP(E347,Total_Nacional!$A$4:$Y$349,19,0),0)</f>
        <v>382026</v>
      </c>
      <c r="J347" s="25">
        <f>IFERROR(VLOOKUP(E347,Total_Nacional!$A$4:$Y$349,21,0),0)</f>
        <v>0</v>
      </c>
      <c r="K347" s="12">
        <f t="shared" si="5"/>
        <v>15074878</v>
      </c>
    </row>
    <row r="348" spans="1:11" x14ac:dyDescent="0.25">
      <c r="A348" s="4">
        <v>345</v>
      </c>
      <c r="B348" s="42">
        <v>16</v>
      </c>
      <c r="C348" s="5" t="s">
        <v>505</v>
      </c>
      <c r="D348" s="5" t="s">
        <v>90</v>
      </c>
      <c r="E348" s="9">
        <v>8120</v>
      </c>
      <c r="F348" s="24">
        <f>IFERROR(VLOOKUP(E348,Total_Nacional!$A$4:$Y$349,5,0)+VLOOKUP(E348,Total_Nacional!$A$4:$Y$349,7,0),0)</f>
        <v>29181902</v>
      </c>
      <c r="G348" s="24">
        <f>IFERROR(VLOOKUP(E348,Total_Nacional!$A$4:$Y$349,9,0)+VLOOKUP(E348,Total_Nacional!$A$4:$Y$349,11,0),0)</f>
        <v>2166032</v>
      </c>
      <c r="H348" s="24">
        <f>IFERROR(VLOOKUP(E348,Total_Nacional!$A$4:$Y$349,13,0)+VLOOKUP(E348,Total_Nacional!$A$4:$Y$349,15,0),0)</f>
        <v>441434</v>
      </c>
      <c r="I348" s="24">
        <f>IFERROR(VLOOKUP(E348,Total_Nacional!$A$4:$Y$349,17,0)+VLOOKUP(E348,Total_Nacional!$A$4:$Y$349,19,0),0)</f>
        <v>0</v>
      </c>
      <c r="J348" s="25">
        <f>IFERROR(VLOOKUP(E348,Total_Nacional!$A$4:$Y$349,21,0),0)</f>
        <v>0</v>
      </c>
      <c r="K348" s="12">
        <f t="shared" si="5"/>
        <v>31789368</v>
      </c>
    </row>
    <row r="349" spans="1:11" ht="15.75" thickBot="1" x14ac:dyDescent="0.3">
      <c r="A349" s="6">
        <v>346</v>
      </c>
      <c r="B349" s="43">
        <v>16</v>
      </c>
      <c r="C349" s="7" t="s">
        <v>506</v>
      </c>
      <c r="D349" s="7" t="s">
        <v>507</v>
      </c>
      <c r="E349" s="10">
        <v>8121</v>
      </c>
      <c r="F349" s="26">
        <f>IFERROR(VLOOKUP(E349,Total_Nacional!$A$4:$Y$349,5,0)+VLOOKUP(E349,Total_Nacional!$A$4:$Y$349,7,0),0)</f>
        <v>13769790</v>
      </c>
      <c r="G349" s="26">
        <f>IFERROR(VLOOKUP(E349,Total_Nacional!$A$4:$Y$349,9,0)+VLOOKUP(E349,Total_Nacional!$A$4:$Y$349,11,0),0)</f>
        <v>11208060</v>
      </c>
      <c r="H349" s="26">
        <f>IFERROR(VLOOKUP(E349,Total_Nacional!$A$4:$Y$349,13,0)+VLOOKUP(E349,Total_Nacional!$A$4:$Y$349,15,0),0)</f>
        <v>0</v>
      </c>
      <c r="I349" s="26">
        <f>IFERROR(VLOOKUP(E349,Total_Nacional!$A$4:$Y$349,17,0)+VLOOKUP(E349,Total_Nacional!$A$4:$Y$349,19,0),0)</f>
        <v>4762536</v>
      </c>
      <c r="J349" s="27">
        <f>IFERROR(VLOOKUP(E349,Total_Nacional!$A$4:$Y$349,21,0),0)</f>
        <v>0</v>
      </c>
      <c r="K349" s="13">
        <f t="shared" si="5"/>
        <v>29740386</v>
      </c>
    </row>
    <row r="350" spans="1:11" ht="15.75" thickBot="1" x14ac:dyDescent="0.3">
      <c r="A350" s="14"/>
      <c r="K350" s="15"/>
    </row>
    <row r="351" spans="1:11" ht="15.75" thickBot="1" x14ac:dyDescent="0.3">
      <c r="A351" s="53" t="s">
        <v>265</v>
      </c>
      <c r="B351" s="54"/>
      <c r="C351" s="54"/>
      <c r="D351" s="54"/>
      <c r="E351" s="55"/>
      <c r="F351" s="39">
        <f>SUM(F4:F349)</f>
        <v>10038618102</v>
      </c>
      <c r="G351" s="39">
        <f t="shared" ref="G351:J351" si="6">SUM(G4:G349)</f>
        <v>4735342396</v>
      </c>
      <c r="H351" s="39">
        <f t="shared" si="6"/>
        <v>85473994</v>
      </c>
      <c r="I351" s="39">
        <f t="shared" si="6"/>
        <v>1175345318</v>
      </c>
      <c r="J351" s="39">
        <f t="shared" si="6"/>
        <v>10469721</v>
      </c>
      <c r="K351" s="40">
        <f>SUM(K4:K349)</f>
        <v>16045249531</v>
      </c>
    </row>
    <row r="353" spans="6:11" x14ac:dyDescent="0.25">
      <c r="F353" s="18"/>
      <c r="G353" s="18"/>
      <c r="H353" s="18"/>
      <c r="I353" s="18"/>
      <c r="J353" s="18"/>
      <c r="K353" s="18"/>
    </row>
    <row r="354" spans="6:11" x14ac:dyDescent="0.25">
      <c r="K354" s="18"/>
    </row>
  </sheetData>
  <mergeCells count="2">
    <mergeCell ref="A1:K2"/>
    <mergeCell ref="A351:E35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6"/>
  <sheetViews>
    <sheetView tabSelected="1" zoomScale="110" zoomScaleNormal="110" workbookViewId="0">
      <selection activeCell="W351" sqref="W351"/>
    </sheetView>
  </sheetViews>
  <sheetFormatPr baseColWidth="10" defaultRowHeight="15" x14ac:dyDescent="0.25"/>
  <cols>
    <col min="1" max="1" width="7.140625" customWidth="1"/>
    <col min="2" max="2" width="12" style="17" customWidth="1"/>
    <col min="3" max="3" width="23" style="17" bestFit="1" customWidth="1"/>
    <col min="4" max="4" width="12.42578125" style="17" customWidth="1"/>
    <col min="5" max="5" width="14.42578125" style="17" bestFit="1" customWidth="1"/>
    <col min="6" max="6" width="11.42578125" style="17" bestFit="1" customWidth="1"/>
    <col min="7" max="7" width="14.42578125" style="17" bestFit="1" customWidth="1"/>
    <col min="8" max="8" width="12.42578125" style="17" customWidth="1"/>
    <col min="9" max="9" width="14.42578125" style="17" bestFit="1" customWidth="1"/>
    <col min="10" max="10" width="11.42578125" style="17" bestFit="1" customWidth="1"/>
    <col min="11" max="11" width="14.42578125" style="17" bestFit="1" customWidth="1"/>
    <col min="12" max="12" width="13" style="17" customWidth="1"/>
    <col min="13" max="13" width="12" style="17" bestFit="1" customWidth="1"/>
    <col min="14" max="14" width="11.42578125" style="17" bestFit="1" customWidth="1"/>
    <col min="15" max="15" width="12" style="17" bestFit="1" customWidth="1"/>
    <col min="16" max="16" width="12.42578125" style="17" customWidth="1"/>
    <col min="17" max="17" width="14.42578125" style="17" bestFit="1" customWidth="1"/>
    <col min="18" max="18" width="11.42578125" style="17" bestFit="1" customWidth="1"/>
    <col min="19" max="19" width="14" style="17" bestFit="1" customWidth="1"/>
    <col min="20" max="20" width="11.42578125" style="17" bestFit="1" customWidth="1"/>
    <col min="21" max="21" width="12" style="17" bestFit="1" customWidth="1"/>
    <col min="22" max="22" width="11.42578125" style="17" bestFit="1" customWidth="1"/>
    <col min="23" max="23" width="15.7109375" style="17" bestFit="1" customWidth="1"/>
  </cols>
  <sheetData>
    <row r="1" spans="1:23" ht="15.75" thickBot="1" x14ac:dyDescent="0.3">
      <c r="B1" s="17">
        <v>1</v>
      </c>
      <c r="C1" s="17">
        <v>2</v>
      </c>
      <c r="D1" s="17">
        <v>3</v>
      </c>
      <c r="E1" s="17">
        <v>4</v>
      </c>
      <c r="F1" s="17">
        <v>5</v>
      </c>
      <c r="G1" s="17">
        <v>6</v>
      </c>
      <c r="H1" s="17">
        <v>7</v>
      </c>
      <c r="I1" s="17">
        <v>8</v>
      </c>
      <c r="J1" s="17">
        <v>9</v>
      </c>
      <c r="K1" s="17">
        <v>10</v>
      </c>
      <c r="L1" s="17">
        <v>11</v>
      </c>
      <c r="M1" s="17">
        <v>12</v>
      </c>
      <c r="N1" s="17">
        <v>13</v>
      </c>
      <c r="O1" s="17">
        <v>14</v>
      </c>
      <c r="P1" s="17">
        <v>15</v>
      </c>
      <c r="Q1" s="17">
        <v>16</v>
      </c>
      <c r="R1" s="17">
        <v>17</v>
      </c>
      <c r="S1" s="17">
        <v>18</v>
      </c>
      <c r="T1" s="17">
        <v>19</v>
      </c>
      <c r="U1" s="17">
        <v>20</v>
      </c>
      <c r="V1" s="17">
        <v>21</v>
      </c>
      <c r="W1" s="17">
        <v>22</v>
      </c>
    </row>
    <row r="2" spans="1:23" ht="15.75" customHeight="1" thickBot="1" x14ac:dyDescent="0.3">
      <c r="B2"/>
      <c r="C2"/>
      <c r="D2" s="58" t="s">
        <v>697</v>
      </c>
      <c r="E2" s="59"/>
      <c r="F2" s="59"/>
      <c r="G2" s="60"/>
      <c r="H2" s="58" t="s">
        <v>698</v>
      </c>
      <c r="I2" s="59"/>
      <c r="J2" s="59"/>
      <c r="K2" s="60"/>
      <c r="L2" s="61" t="s">
        <v>699</v>
      </c>
      <c r="M2" s="62"/>
      <c r="N2" s="62"/>
      <c r="O2" s="63"/>
      <c r="P2" s="61" t="s">
        <v>700</v>
      </c>
      <c r="Q2" s="62"/>
      <c r="R2" s="62"/>
      <c r="S2" s="63"/>
      <c r="T2" s="64" t="s">
        <v>701</v>
      </c>
      <c r="U2" s="57"/>
      <c r="V2" s="56" t="s">
        <v>702</v>
      </c>
      <c r="W2" s="57"/>
    </row>
    <row r="3" spans="1:23" ht="90.75" thickBot="1" x14ac:dyDescent="0.3">
      <c r="A3" s="31" t="s">
        <v>790</v>
      </c>
      <c r="B3" s="32" t="s">
        <v>791</v>
      </c>
      <c r="C3" s="33" t="s">
        <v>792</v>
      </c>
      <c r="D3" s="35" t="s">
        <v>795</v>
      </c>
      <c r="E3" s="36" t="s">
        <v>793</v>
      </c>
      <c r="F3" s="46" t="s">
        <v>796</v>
      </c>
      <c r="G3" s="37" t="s">
        <v>794</v>
      </c>
      <c r="H3" s="38" t="s">
        <v>795</v>
      </c>
      <c r="I3" s="36" t="s">
        <v>793</v>
      </c>
      <c r="J3" s="46" t="s">
        <v>796</v>
      </c>
      <c r="K3" s="37" t="s">
        <v>794</v>
      </c>
      <c r="L3" s="38" t="s">
        <v>795</v>
      </c>
      <c r="M3" s="36" t="s">
        <v>793</v>
      </c>
      <c r="N3" s="46" t="s">
        <v>796</v>
      </c>
      <c r="O3" s="37" t="s">
        <v>794</v>
      </c>
      <c r="P3" s="38" t="s">
        <v>795</v>
      </c>
      <c r="Q3" s="36" t="s">
        <v>793</v>
      </c>
      <c r="R3" s="46" t="s">
        <v>796</v>
      </c>
      <c r="S3" s="37" t="s">
        <v>794</v>
      </c>
      <c r="T3" s="37" t="s">
        <v>703</v>
      </c>
      <c r="U3" s="37" t="s">
        <v>704</v>
      </c>
      <c r="V3" s="38" t="s">
        <v>705</v>
      </c>
      <c r="W3" s="37" t="s">
        <v>706</v>
      </c>
    </row>
    <row r="4" spans="1:23" x14ac:dyDescent="0.25">
      <c r="A4" s="5">
        <v>1101</v>
      </c>
      <c r="B4" s="5">
        <v>15101</v>
      </c>
      <c r="C4" s="5" t="s">
        <v>221</v>
      </c>
      <c r="D4" s="29">
        <v>0</v>
      </c>
      <c r="E4" s="29">
        <v>0</v>
      </c>
      <c r="F4" s="29">
        <v>0</v>
      </c>
      <c r="G4" s="29">
        <v>0</v>
      </c>
      <c r="H4" s="29">
        <v>766</v>
      </c>
      <c r="I4" s="29">
        <v>48305492</v>
      </c>
      <c r="J4" s="29">
        <v>449</v>
      </c>
      <c r="K4" s="29">
        <v>14977742</v>
      </c>
      <c r="L4" s="29">
        <v>28</v>
      </c>
      <c r="M4" s="29">
        <v>1765736</v>
      </c>
      <c r="N4" s="29">
        <v>6</v>
      </c>
      <c r="O4" s="29">
        <v>200148</v>
      </c>
      <c r="P4" s="29">
        <v>0</v>
      </c>
      <c r="Q4" s="29">
        <v>0</v>
      </c>
      <c r="R4" s="29">
        <v>0</v>
      </c>
      <c r="S4" s="29">
        <v>0</v>
      </c>
      <c r="T4" s="29">
        <v>1</v>
      </c>
      <c r="U4" s="29">
        <v>33358</v>
      </c>
      <c r="V4" s="28">
        <f>D4+F4+H4+J4+L4+N4+P4+R4+T4</f>
        <v>1250</v>
      </c>
      <c r="W4" s="28">
        <f>E4+G4+I4+K4+M4+O4+Q4+S4+U4</f>
        <v>65282476</v>
      </c>
    </row>
    <row r="5" spans="1:23" x14ac:dyDescent="0.25">
      <c r="A5" s="5">
        <v>1106</v>
      </c>
      <c r="B5" s="5">
        <v>15102</v>
      </c>
      <c r="C5" s="5" t="s">
        <v>222</v>
      </c>
      <c r="D5" s="30">
        <v>0</v>
      </c>
      <c r="E5" s="30">
        <v>0</v>
      </c>
      <c r="F5" s="30">
        <v>0</v>
      </c>
      <c r="G5" s="30">
        <v>0</v>
      </c>
      <c r="H5" s="30">
        <v>3</v>
      </c>
      <c r="I5" s="30">
        <v>189186</v>
      </c>
      <c r="J5" s="30">
        <v>2</v>
      </c>
      <c r="K5" s="30">
        <v>66716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24">
        <f>D5+F5+H5+J5+L5+N5+P5+R5+T5</f>
        <v>5</v>
      </c>
      <c r="W5" s="24">
        <f>E5+G5+I5+K5+M5+O5+Q5+S5+U5</f>
        <v>255902</v>
      </c>
    </row>
    <row r="6" spans="1:23" x14ac:dyDescent="0.25">
      <c r="A6" s="5">
        <v>1201</v>
      </c>
      <c r="B6" s="5">
        <v>1101</v>
      </c>
      <c r="C6" s="5" t="s">
        <v>223</v>
      </c>
      <c r="D6" s="30">
        <v>1730</v>
      </c>
      <c r="E6" s="30">
        <v>109097260</v>
      </c>
      <c r="F6" s="30">
        <v>760</v>
      </c>
      <c r="G6" s="30">
        <v>25352080</v>
      </c>
      <c r="H6" s="30">
        <v>670</v>
      </c>
      <c r="I6" s="30">
        <v>42251540</v>
      </c>
      <c r="J6" s="30">
        <v>322</v>
      </c>
      <c r="K6" s="30">
        <v>10741276</v>
      </c>
      <c r="L6" s="30">
        <v>47</v>
      </c>
      <c r="M6" s="30">
        <v>2963914</v>
      </c>
      <c r="N6" s="30">
        <v>1</v>
      </c>
      <c r="O6" s="30">
        <v>33358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24">
        <f t="shared" ref="V6:V69" si="0">D6+F6+H6+J6+L6+N6+P6+R6+T6</f>
        <v>3530</v>
      </c>
      <c r="W6" s="24">
        <f t="shared" ref="W6:W69" si="1">E6+G6+I6+K6+M6+O6+Q6+S6+U6</f>
        <v>190439428</v>
      </c>
    </row>
    <row r="7" spans="1:23" x14ac:dyDescent="0.25">
      <c r="A7" s="5">
        <v>1203</v>
      </c>
      <c r="B7" s="5">
        <v>1405</v>
      </c>
      <c r="C7" s="5" t="s">
        <v>224</v>
      </c>
      <c r="D7" s="30">
        <v>240</v>
      </c>
      <c r="E7" s="30">
        <v>15134880</v>
      </c>
      <c r="F7" s="30">
        <v>177</v>
      </c>
      <c r="G7" s="30">
        <v>5904366</v>
      </c>
      <c r="H7" s="30">
        <v>65</v>
      </c>
      <c r="I7" s="30">
        <v>4099030</v>
      </c>
      <c r="J7" s="30">
        <v>38</v>
      </c>
      <c r="K7" s="30">
        <v>1267604</v>
      </c>
      <c r="L7" s="30">
        <v>0</v>
      </c>
      <c r="M7" s="30">
        <v>0</v>
      </c>
      <c r="N7" s="30">
        <v>0</v>
      </c>
      <c r="O7" s="30">
        <v>0</v>
      </c>
      <c r="P7" s="30">
        <v>30</v>
      </c>
      <c r="Q7" s="30">
        <v>1891860</v>
      </c>
      <c r="R7" s="30">
        <v>1</v>
      </c>
      <c r="S7" s="30">
        <v>33358</v>
      </c>
      <c r="T7" s="30">
        <v>0</v>
      </c>
      <c r="U7" s="30">
        <v>0</v>
      </c>
      <c r="V7" s="24">
        <f t="shared" si="0"/>
        <v>551</v>
      </c>
      <c r="W7" s="24">
        <f t="shared" si="1"/>
        <v>28331098</v>
      </c>
    </row>
    <row r="8" spans="1:23" x14ac:dyDescent="0.25">
      <c r="A8" s="5">
        <v>1204</v>
      </c>
      <c r="B8" s="5">
        <v>1401</v>
      </c>
      <c r="C8" s="5" t="s">
        <v>225</v>
      </c>
      <c r="D8" s="30">
        <v>313</v>
      </c>
      <c r="E8" s="30">
        <v>19738406</v>
      </c>
      <c r="F8" s="30">
        <v>294</v>
      </c>
      <c r="G8" s="30">
        <v>9807252</v>
      </c>
      <c r="H8" s="30">
        <v>111</v>
      </c>
      <c r="I8" s="30">
        <v>6999882</v>
      </c>
      <c r="J8" s="30">
        <v>79</v>
      </c>
      <c r="K8" s="30">
        <v>2635282</v>
      </c>
      <c r="L8" s="30">
        <v>3</v>
      </c>
      <c r="M8" s="30">
        <v>189186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1</v>
      </c>
      <c r="U8" s="30">
        <v>63062</v>
      </c>
      <c r="V8" s="24">
        <f t="shared" si="0"/>
        <v>801</v>
      </c>
      <c r="W8" s="24">
        <f t="shared" si="1"/>
        <v>39433070</v>
      </c>
    </row>
    <row r="9" spans="1:23" x14ac:dyDescent="0.25">
      <c r="A9" s="5">
        <v>1206</v>
      </c>
      <c r="B9" s="5">
        <v>1404</v>
      </c>
      <c r="C9" s="5" t="s">
        <v>226</v>
      </c>
      <c r="D9" s="30">
        <v>66</v>
      </c>
      <c r="E9" s="30">
        <v>4162092</v>
      </c>
      <c r="F9" s="30">
        <v>91</v>
      </c>
      <c r="G9" s="30">
        <v>3035578</v>
      </c>
      <c r="H9" s="30">
        <v>30</v>
      </c>
      <c r="I9" s="30">
        <v>1891860</v>
      </c>
      <c r="J9" s="30">
        <v>17</v>
      </c>
      <c r="K9" s="30">
        <v>567086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8</v>
      </c>
      <c r="U9" s="30">
        <v>213872</v>
      </c>
      <c r="V9" s="24">
        <f t="shared" si="0"/>
        <v>212</v>
      </c>
      <c r="W9" s="24">
        <f t="shared" si="1"/>
        <v>9870488</v>
      </c>
    </row>
    <row r="10" spans="1:23" x14ac:dyDescent="0.25">
      <c r="A10" s="5">
        <v>1208</v>
      </c>
      <c r="B10" s="5">
        <v>1402</v>
      </c>
      <c r="C10" s="5" t="s">
        <v>227</v>
      </c>
      <c r="D10" s="30">
        <v>21</v>
      </c>
      <c r="E10" s="30">
        <v>1324302</v>
      </c>
      <c r="F10" s="30">
        <v>40</v>
      </c>
      <c r="G10" s="30">
        <v>1334320</v>
      </c>
      <c r="H10" s="30">
        <v>8</v>
      </c>
      <c r="I10" s="30">
        <v>504496</v>
      </c>
      <c r="J10" s="30">
        <v>5</v>
      </c>
      <c r="K10" s="30">
        <v>166790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24">
        <f t="shared" si="0"/>
        <v>74</v>
      </c>
      <c r="W10" s="24">
        <f t="shared" si="1"/>
        <v>3329908</v>
      </c>
    </row>
    <row r="11" spans="1:23" x14ac:dyDescent="0.25">
      <c r="A11" s="5">
        <v>1210</v>
      </c>
      <c r="B11" s="5">
        <v>1403</v>
      </c>
      <c r="C11" s="5" t="s">
        <v>228</v>
      </c>
      <c r="D11" s="30">
        <v>14</v>
      </c>
      <c r="E11" s="30">
        <v>882868</v>
      </c>
      <c r="F11" s="30">
        <v>39</v>
      </c>
      <c r="G11" s="30">
        <v>1300962</v>
      </c>
      <c r="H11" s="30">
        <v>8</v>
      </c>
      <c r="I11" s="30">
        <v>504496</v>
      </c>
      <c r="J11" s="30">
        <v>6</v>
      </c>
      <c r="K11" s="30">
        <v>200148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24">
        <f t="shared" si="0"/>
        <v>67</v>
      </c>
      <c r="W11" s="24">
        <f t="shared" si="1"/>
        <v>2888474</v>
      </c>
    </row>
    <row r="12" spans="1:23" x14ac:dyDescent="0.25">
      <c r="A12" s="5">
        <v>1211</v>
      </c>
      <c r="B12" s="5">
        <v>1107</v>
      </c>
      <c r="C12" s="5" t="s">
        <v>229</v>
      </c>
      <c r="D12" s="30">
        <v>378</v>
      </c>
      <c r="E12" s="30">
        <v>23837436</v>
      </c>
      <c r="F12" s="30">
        <v>196</v>
      </c>
      <c r="G12" s="30">
        <v>6538168</v>
      </c>
      <c r="H12" s="30">
        <v>391</v>
      </c>
      <c r="I12" s="30">
        <v>24657242</v>
      </c>
      <c r="J12" s="30">
        <v>179</v>
      </c>
      <c r="K12" s="30">
        <v>5971082</v>
      </c>
      <c r="L12" s="30">
        <v>12</v>
      </c>
      <c r="M12" s="30">
        <v>756744</v>
      </c>
      <c r="N12" s="30">
        <v>1</v>
      </c>
      <c r="O12" s="30">
        <v>33358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24">
        <f t="shared" si="0"/>
        <v>1157</v>
      </c>
      <c r="W12" s="24">
        <f t="shared" si="1"/>
        <v>61794030</v>
      </c>
    </row>
    <row r="13" spans="1:23" x14ac:dyDescent="0.25">
      <c r="A13" s="5">
        <v>1301</v>
      </c>
      <c r="B13" s="5">
        <v>15201</v>
      </c>
      <c r="C13" s="5" t="s">
        <v>230</v>
      </c>
      <c r="D13" s="30">
        <v>0</v>
      </c>
      <c r="E13" s="30">
        <v>0</v>
      </c>
      <c r="F13" s="30">
        <v>0</v>
      </c>
      <c r="G13" s="30">
        <v>0</v>
      </c>
      <c r="H13" s="30">
        <v>13</v>
      </c>
      <c r="I13" s="30">
        <v>819806</v>
      </c>
      <c r="J13" s="30">
        <v>11</v>
      </c>
      <c r="K13" s="30">
        <v>366938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24">
        <f t="shared" si="0"/>
        <v>24</v>
      </c>
      <c r="W13" s="24">
        <f t="shared" si="1"/>
        <v>1186744</v>
      </c>
    </row>
    <row r="14" spans="1:23" x14ac:dyDescent="0.25">
      <c r="A14" s="5">
        <v>1302</v>
      </c>
      <c r="B14" s="5">
        <v>15202</v>
      </c>
      <c r="C14" s="5" t="s">
        <v>707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24">
        <f t="shared" si="0"/>
        <v>0</v>
      </c>
      <c r="W14" s="24">
        <f t="shared" si="1"/>
        <v>0</v>
      </c>
    </row>
    <row r="15" spans="1:23" x14ac:dyDescent="0.25">
      <c r="A15" s="5">
        <v>2101</v>
      </c>
      <c r="B15" s="5">
        <v>2301</v>
      </c>
      <c r="C15" s="5" t="s">
        <v>231</v>
      </c>
      <c r="D15" s="30">
        <v>490</v>
      </c>
      <c r="E15" s="30">
        <v>30900380</v>
      </c>
      <c r="F15" s="30">
        <v>361</v>
      </c>
      <c r="G15" s="30">
        <v>12042238</v>
      </c>
      <c r="H15" s="30">
        <v>0</v>
      </c>
      <c r="I15" s="30">
        <v>0</v>
      </c>
      <c r="J15" s="30">
        <v>0</v>
      </c>
      <c r="K15" s="30">
        <v>0</v>
      </c>
      <c r="L15" s="30">
        <v>6</v>
      </c>
      <c r="M15" s="30">
        <v>378372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24">
        <f t="shared" si="0"/>
        <v>857</v>
      </c>
      <c r="W15" s="24">
        <f t="shared" si="1"/>
        <v>43320990</v>
      </c>
    </row>
    <row r="16" spans="1:23" x14ac:dyDescent="0.25">
      <c r="A16" s="5">
        <v>2103</v>
      </c>
      <c r="B16" s="5">
        <v>2302</v>
      </c>
      <c r="C16" s="5" t="s">
        <v>708</v>
      </c>
      <c r="D16" s="30">
        <v>130</v>
      </c>
      <c r="E16" s="30">
        <v>8198060</v>
      </c>
      <c r="F16" s="30">
        <v>76</v>
      </c>
      <c r="G16" s="30">
        <v>2535208</v>
      </c>
      <c r="H16" s="30">
        <v>28</v>
      </c>
      <c r="I16" s="30">
        <v>1765736</v>
      </c>
      <c r="J16" s="30">
        <v>10</v>
      </c>
      <c r="K16" s="30">
        <v>333580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3</v>
      </c>
      <c r="U16" s="30">
        <v>0</v>
      </c>
      <c r="V16" s="24">
        <f t="shared" si="0"/>
        <v>247</v>
      </c>
      <c r="W16" s="24">
        <f t="shared" si="1"/>
        <v>12832584</v>
      </c>
    </row>
    <row r="17" spans="1:23" x14ac:dyDescent="0.25">
      <c r="A17" s="5">
        <v>2201</v>
      </c>
      <c r="B17" s="5">
        <v>2101</v>
      </c>
      <c r="C17" s="5" t="s">
        <v>232</v>
      </c>
      <c r="D17" s="30">
        <v>2865</v>
      </c>
      <c r="E17" s="30">
        <v>180672630</v>
      </c>
      <c r="F17" s="30">
        <v>2615</v>
      </c>
      <c r="G17" s="30">
        <v>87231170</v>
      </c>
      <c r="H17" s="30">
        <v>410</v>
      </c>
      <c r="I17" s="30">
        <v>25855420</v>
      </c>
      <c r="J17" s="30">
        <v>630</v>
      </c>
      <c r="K17" s="30">
        <v>21015540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24">
        <f t="shared" si="0"/>
        <v>6520</v>
      </c>
      <c r="W17" s="24">
        <f t="shared" si="1"/>
        <v>314774760</v>
      </c>
    </row>
    <row r="18" spans="1:23" x14ac:dyDescent="0.25">
      <c r="A18" s="5">
        <v>2202</v>
      </c>
      <c r="B18" s="5">
        <v>2104</v>
      </c>
      <c r="C18" s="5" t="s">
        <v>233</v>
      </c>
      <c r="D18" s="30">
        <v>252</v>
      </c>
      <c r="E18" s="30">
        <v>15891624</v>
      </c>
      <c r="F18" s="30">
        <v>203</v>
      </c>
      <c r="G18" s="30">
        <v>6771674</v>
      </c>
      <c r="H18" s="30">
        <v>0</v>
      </c>
      <c r="I18" s="30">
        <v>0</v>
      </c>
      <c r="J18" s="30">
        <v>0</v>
      </c>
      <c r="K18" s="30">
        <v>0</v>
      </c>
      <c r="L18" s="30">
        <v>2</v>
      </c>
      <c r="M18" s="30">
        <v>126124</v>
      </c>
      <c r="N18" s="30">
        <v>0</v>
      </c>
      <c r="O18" s="30">
        <v>0</v>
      </c>
      <c r="P18" s="30">
        <v>14</v>
      </c>
      <c r="Q18" s="30">
        <v>882868</v>
      </c>
      <c r="R18" s="30">
        <v>2</v>
      </c>
      <c r="S18" s="30">
        <v>66716</v>
      </c>
      <c r="T18" s="30">
        <v>0</v>
      </c>
      <c r="U18" s="30">
        <v>0</v>
      </c>
      <c r="V18" s="24">
        <f t="shared" si="0"/>
        <v>473</v>
      </c>
      <c r="W18" s="24">
        <f t="shared" si="1"/>
        <v>23739006</v>
      </c>
    </row>
    <row r="19" spans="1:23" x14ac:dyDescent="0.25">
      <c r="A19" s="5">
        <v>2203</v>
      </c>
      <c r="B19" s="5">
        <v>2102</v>
      </c>
      <c r="C19" s="5" t="s">
        <v>234</v>
      </c>
      <c r="D19" s="30">
        <v>178</v>
      </c>
      <c r="E19" s="30">
        <v>11225036</v>
      </c>
      <c r="F19" s="30">
        <v>177</v>
      </c>
      <c r="G19" s="30">
        <v>5904366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31</v>
      </c>
      <c r="Q19" s="30">
        <v>1954922</v>
      </c>
      <c r="R19" s="30">
        <v>11</v>
      </c>
      <c r="S19" s="30">
        <v>366938</v>
      </c>
      <c r="T19" s="30">
        <v>0</v>
      </c>
      <c r="U19" s="30">
        <v>0</v>
      </c>
      <c r="V19" s="24">
        <f t="shared" si="0"/>
        <v>397</v>
      </c>
      <c r="W19" s="24">
        <f t="shared" si="1"/>
        <v>19451262</v>
      </c>
    </row>
    <row r="20" spans="1:23" x14ac:dyDescent="0.25">
      <c r="A20" s="5">
        <v>2206</v>
      </c>
      <c r="B20" s="5">
        <v>2103</v>
      </c>
      <c r="C20" s="5" t="s">
        <v>235</v>
      </c>
      <c r="D20" s="30">
        <v>31</v>
      </c>
      <c r="E20" s="30">
        <v>1954922</v>
      </c>
      <c r="F20" s="30">
        <v>61</v>
      </c>
      <c r="G20" s="30">
        <v>2034838</v>
      </c>
      <c r="H20" s="30">
        <v>20</v>
      </c>
      <c r="I20" s="30">
        <v>1261240</v>
      </c>
      <c r="J20" s="30">
        <v>21</v>
      </c>
      <c r="K20" s="30">
        <v>700518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24">
        <f t="shared" si="0"/>
        <v>133</v>
      </c>
      <c r="W20" s="24">
        <f t="shared" si="1"/>
        <v>5951518</v>
      </c>
    </row>
    <row r="21" spans="1:23" x14ac:dyDescent="0.25">
      <c r="A21" s="5">
        <v>2301</v>
      </c>
      <c r="B21" s="5">
        <v>2201</v>
      </c>
      <c r="C21" s="5" t="s">
        <v>236</v>
      </c>
      <c r="D21" s="30">
        <v>1936</v>
      </c>
      <c r="E21" s="30">
        <v>122088032</v>
      </c>
      <c r="F21" s="30">
        <v>271</v>
      </c>
      <c r="G21" s="30">
        <v>9040018</v>
      </c>
      <c r="H21" s="30">
        <v>660</v>
      </c>
      <c r="I21" s="30">
        <v>41620920</v>
      </c>
      <c r="J21" s="30">
        <v>27</v>
      </c>
      <c r="K21" s="30">
        <v>900666</v>
      </c>
      <c r="L21" s="30">
        <v>7</v>
      </c>
      <c r="M21" s="30">
        <v>441434</v>
      </c>
      <c r="N21" s="30">
        <v>2</v>
      </c>
      <c r="O21" s="30">
        <v>66716</v>
      </c>
      <c r="P21" s="30">
        <v>131</v>
      </c>
      <c r="Q21" s="30">
        <v>8261122</v>
      </c>
      <c r="R21" s="30">
        <v>9</v>
      </c>
      <c r="S21" s="30">
        <v>300222</v>
      </c>
      <c r="T21" s="30">
        <v>0</v>
      </c>
      <c r="U21" s="30">
        <v>0</v>
      </c>
      <c r="V21" s="24">
        <f t="shared" si="0"/>
        <v>3043</v>
      </c>
      <c r="W21" s="24">
        <f t="shared" si="1"/>
        <v>182719130</v>
      </c>
    </row>
    <row r="22" spans="1:23" x14ac:dyDescent="0.25">
      <c r="A22" s="5">
        <v>2302</v>
      </c>
      <c r="B22" s="5">
        <v>2202</v>
      </c>
      <c r="C22" s="5" t="s">
        <v>237</v>
      </c>
      <c r="D22" s="30">
        <v>2</v>
      </c>
      <c r="E22" s="30">
        <v>126124</v>
      </c>
      <c r="F22" s="30">
        <v>7</v>
      </c>
      <c r="G22" s="30">
        <v>233506</v>
      </c>
      <c r="H22" s="30">
        <v>0</v>
      </c>
      <c r="I22" s="30">
        <v>0</v>
      </c>
      <c r="J22" s="30">
        <v>2</v>
      </c>
      <c r="K22" s="30">
        <v>66716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24">
        <f t="shared" si="0"/>
        <v>11</v>
      </c>
      <c r="W22" s="24">
        <f t="shared" si="1"/>
        <v>426346</v>
      </c>
    </row>
    <row r="23" spans="1:23" x14ac:dyDescent="0.25">
      <c r="A23" s="5">
        <v>2303</v>
      </c>
      <c r="B23" s="5">
        <v>2203</v>
      </c>
      <c r="C23" s="5" t="s">
        <v>238</v>
      </c>
      <c r="D23" s="30">
        <v>145</v>
      </c>
      <c r="E23" s="30">
        <v>9143990</v>
      </c>
      <c r="F23" s="30">
        <v>174</v>
      </c>
      <c r="G23" s="30">
        <v>5804292</v>
      </c>
      <c r="H23" s="30">
        <v>49</v>
      </c>
      <c r="I23" s="30">
        <v>3090038</v>
      </c>
      <c r="J23" s="30">
        <v>40</v>
      </c>
      <c r="K23" s="30">
        <v>1334320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24">
        <f t="shared" si="0"/>
        <v>408</v>
      </c>
      <c r="W23" s="24">
        <f t="shared" si="1"/>
        <v>19372640</v>
      </c>
    </row>
    <row r="24" spans="1:23" x14ac:dyDescent="0.25">
      <c r="A24" s="5">
        <v>3101</v>
      </c>
      <c r="B24" s="5">
        <v>3201</v>
      </c>
      <c r="C24" s="5" t="s">
        <v>239</v>
      </c>
      <c r="D24" s="30">
        <v>0</v>
      </c>
      <c r="E24" s="30">
        <v>0</v>
      </c>
      <c r="F24" s="30">
        <v>0</v>
      </c>
      <c r="G24" s="30">
        <v>0</v>
      </c>
      <c r="H24" s="30">
        <v>43</v>
      </c>
      <c r="I24" s="30">
        <v>2711666</v>
      </c>
      <c r="J24" s="30">
        <v>29</v>
      </c>
      <c r="K24" s="30">
        <v>967382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24">
        <f t="shared" si="0"/>
        <v>72</v>
      </c>
      <c r="W24" s="24">
        <f t="shared" si="1"/>
        <v>3679048</v>
      </c>
    </row>
    <row r="25" spans="1:23" x14ac:dyDescent="0.25">
      <c r="A25" s="5">
        <v>3102</v>
      </c>
      <c r="B25" s="5">
        <v>3202</v>
      </c>
      <c r="C25" s="5" t="s">
        <v>709</v>
      </c>
      <c r="D25" s="30">
        <v>0</v>
      </c>
      <c r="E25" s="30">
        <v>0</v>
      </c>
      <c r="F25" s="30">
        <v>0</v>
      </c>
      <c r="G25" s="30">
        <v>0</v>
      </c>
      <c r="H25" s="30">
        <v>41</v>
      </c>
      <c r="I25" s="30">
        <v>2585542</v>
      </c>
      <c r="J25" s="30">
        <v>22</v>
      </c>
      <c r="K25" s="30">
        <v>733876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24">
        <f t="shared" si="0"/>
        <v>63</v>
      </c>
      <c r="W25" s="24">
        <f t="shared" si="1"/>
        <v>3319418</v>
      </c>
    </row>
    <row r="26" spans="1:23" x14ac:dyDescent="0.25">
      <c r="A26" s="5">
        <v>3201</v>
      </c>
      <c r="B26" s="5">
        <v>3101</v>
      </c>
      <c r="C26" s="5" t="s">
        <v>240</v>
      </c>
      <c r="D26" s="30">
        <v>0</v>
      </c>
      <c r="E26" s="30">
        <v>0</v>
      </c>
      <c r="F26" s="30">
        <v>0</v>
      </c>
      <c r="G26" s="30">
        <v>0</v>
      </c>
      <c r="H26" s="30">
        <v>312</v>
      </c>
      <c r="I26" s="30">
        <v>19675344</v>
      </c>
      <c r="J26" s="30">
        <v>321</v>
      </c>
      <c r="K26" s="30">
        <v>10707918</v>
      </c>
      <c r="L26" s="30">
        <v>14</v>
      </c>
      <c r="M26" s="30">
        <v>882868</v>
      </c>
      <c r="N26" s="30">
        <v>1</v>
      </c>
      <c r="O26" s="30">
        <v>33358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24">
        <f t="shared" si="0"/>
        <v>648</v>
      </c>
      <c r="W26" s="24">
        <f t="shared" si="1"/>
        <v>31299488</v>
      </c>
    </row>
    <row r="27" spans="1:23" x14ac:dyDescent="0.25">
      <c r="A27" s="5">
        <v>3202</v>
      </c>
      <c r="B27" s="5">
        <v>3102</v>
      </c>
      <c r="C27" s="5" t="s">
        <v>241</v>
      </c>
      <c r="D27" s="30">
        <v>0</v>
      </c>
      <c r="E27" s="30">
        <v>0</v>
      </c>
      <c r="F27" s="30">
        <v>0</v>
      </c>
      <c r="G27" s="30">
        <v>0</v>
      </c>
      <c r="H27" s="30">
        <v>104</v>
      </c>
      <c r="I27" s="30">
        <v>6558448</v>
      </c>
      <c r="J27" s="30">
        <v>51</v>
      </c>
      <c r="K27" s="30">
        <v>1701258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24">
        <f t="shared" si="0"/>
        <v>155</v>
      </c>
      <c r="W27" s="24">
        <f t="shared" si="1"/>
        <v>8259706</v>
      </c>
    </row>
    <row r="28" spans="1:23" x14ac:dyDescent="0.25">
      <c r="A28" s="5">
        <v>3203</v>
      </c>
      <c r="B28" s="5">
        <v>3103</v>
      </c>
      <c r="C28" s="5" t="s">
        <v>242</v>
      </c>
      <c r="D28" s="30">
        <v>0</v>
      </c>
      <c r="E28" s="30">
        <v>0</v>
      </c>
      <c r="F28" s="30">
        <v>0</v>
      </c>
      <c r="G28" s="30">
        <v>0</v>
      </c>
      <c r="H28" s="30">
        <v>87</v>
      </c>
      <c r="I28" s="30">
        <v>5486394</v>
      </c>
      <c r="J28" s="30">
        <v>56</v>
      </c>
      <c r="K28" s="30">
        <v>1868048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24">
        <f t="shared" si="0"/>
        <v>143</v>
      </c>
      <c r="W28" s="24">
        <f t="shared" si="1"/>
        <v>7354442</v>
      </c>
    </row>
    <row r="29" spans="1:23" x14ac:dyDescent="0.25">
      <c r="A29" s="5">
        <v>3301</v>
      </c>
      <c r="B29" s="5">
        <v>3301</v>
      </c>
      <c r="C29" s="5" t="s">
        <v>243</v>
      </c>
      <c r="D29" s="30">
        <v>0</v>
      </c>
      <c r="E29" s="30">
        <v>0</v>
      </c>
      <c r="F29" s="30">
        <v>0</v>
      </c>
      <c r="G29" s="30">
        <v>0</v>
      </c>
      <c r="H29" s="30">
        <v>212</v>
      </c>
      <c r="I29" s="30">
        <v>13369144</v>
      </c>
      <c r="J29" s="30">
        <v>119</v>
      </c>
      <c r="K29" s="30">
        <v>3969602</v>
      </c>
      <c r="L29" s="30">
        <v>7</v>
      </c>
      <c r="M29" s="30">
        <v>441434</v>
      </c>
      <c r="N29" s="30">
        <v>1</v>
      </c>
      <c r="O29" s="30">
        <v>33358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24">
        <f t="shared" si="0"/>
        <v>339</v>
      </c>
      <c r="W29" s="24">
        <f t="shared" si="1"/>
        <v>17813538</v>
      </c>
    </row>
    <row r="30" spans="1:23" x14ac:dyDescent="0.25">
      <c r="A30" s="5">
        <v>3302</v>
      </c>
      <c r="B30" s="5">
        <v>3303</v>
      </c>
      <c r="C30" s="5" t="s">
        <v>244</v>
      </c>
      <c r="D30" s="30">
        <v>0</v>
      </c>
      <c r="E30" s="30">
        <v>0</v>
      </c>
      <c r="F30" s="30">
        <v>0</v>
      </c>
      <c r="G30" s="30">
        <v>0</v>
      </c>
      <c r="H30" s="30">
        <v>41</v>
      </c>
      <c r="I30" s="30">
        <v>2585542</v>
      </c>
      <c r="J30" s="30">
        <v>25</v>
      </c>
      <c r="K30" s="30">
        <v>833950</v>
      </c>
      <c r="L30" s="30">
        <v>2</v>
      </c>
      <c r="M30" s="30">
        <v>126124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24">
        <f t="shared" si="0"/>
        <v>68</v>
      </c>
      <c r="W30" s="24">
        <f t="shared" si="1"/>
        <v>3545616</v>
      </c>
    </row>
    <row r="31" spans="1:23" x14ac:dyDescent="0.25">
      <c r="A31" s="5">
        <v>3303</v>
      </c>
      <c r="B31" s="5">
        <v>3304</v>
      </c>
      <c r="C31" s="5" t="s">
        <v>245</v>
      </c>
      <c r="D31" s="30">
        <v>0</v>
      </c>
      <c r="E31" s="30">
        <v>0</v>
      </c>
      <c r="F31" s="30">
        <v>0</v>
      </c>
      <c r="G31" s="30">
        <v>0</v>
      </c>
      <c r="H31" s="30">
        <v>24</v>
      </c>
      <c r="I31" s="30">
        <v>1513488</v>
      </c>
      <c r="J31" s="30">
        <v>13</v>
      </c>
      <c r="K31" s="30">
        <v>433654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24">
        <f t="shared" si="0"/>
        <v>37</v>
      </c>
      <c r="W31" s="24">
        <f t="shared" si="1"/>
        <v>1947142</v>
      </c>
    </row>
    <row r="32" spans="1:23" x14ac:dyDescent="0.25">
      <c r="A32" s="5">
        <v>3304</v>
      </c>
      <c r="B32" s="5">
        <v>3302</v>
      </c>
      <c r="C32" s="5" t="s">
        <v>246</v>
      </c>
      <c r="D32" s="30">
        <v>0</v>
      </c>
      <c r="E32" s="30">
        <v>0</v>
      </c>
      <c r="F32" s="30">
        <v>0</v>
      </c>
      <c r="G32" s="30">
        <v>0</v>
      </c>
      <c r="H32" s="30">
        <v>50</v>
      </c>
      <c r="I32" s="30">
        <v>3153100</v>
      </c>
      <c r="J32" s="30">
        <v>18</v>
      </c>
      <c r="K32" s="30">
        <v>600444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24">
        <f t="shared" si="0"/>
        <v>68</v>
      </c>
      <c r="W32" s="24">
        <f t="shared" si="1"/>
        <v>3753544</v>
      </c>
    </row>
    <row r="33" spans="1:23" x14ac:dyDescent="0.25">
      <c r="A33" s="5">
        <v>4101</v>
      </c>
      <c r="B33" s="5">
        <v>4101</v>
      </c>
      <c r="C33" s="5" t="s">
        <v>247</v>
      </c>
      <c r="D33" s="30">
        <v>1431</v>
      </c>
      <c r="E33" s="30">
        <v>90241722</v>
      </c>
      <c r="F33" s="30">
        <v>1109</v>
      </c>
      <c r="G33" s="30">
        <v>36994022</v>
      </c>
      <c r="H33" s="30">
        <v>407</v>
      </c>
      <c r="I33" s="30">
        <v>25666234</v>
      </c>
      <c r="J33" s="30">
        <v>531</v>
      </c>
      <c r="K33" s="30">
        <v>17713098</v>
      </c>
      <c r="L33" s="30">
        <v>14</v>
      </c>
      <c r="M33" s="30">
        <v>882868</v>
      </c>
      <c r="N33" s="30">
        <v>8</v>
      </c>
      <c r="O33" s="30">
        <v>266864</v>
      </c>
      <c r="P33" s="30">
        <v>290</v>
      </c>
      <c r="Q33" s="30">
        <v>18287980</v>
      </c>
      <c r="R33" s="30">
        <v>40</v>
      </c>
      <c r="S33" s="30">
        <v>1334320</v>
      </c>
      <c r="T33" s="30">
        <v>0</v>
      </c>
      <c r="U33" s="30">
        <v>0</v>
      </c>
      <c r="V33" s="24">
        <f t="shared" si="0"/>
        <v>3830</v>
      </c>
      <c r="W33" s="24">
        <f t="shared" si="1"/>
        <v>191387108</v>
      </c>
    </row>
    <row r="34" spans="1:23" x14ac:dyDescent="0.25">
      <c r="A34" s="5">
        <v>4102</v>
      </c>
      <c r="B34" s="5">
        <v>4104</v>
      </c>
      <c r="C34" s="5" t="s">
        <v>248</v>
      </c>
      <c r="D34" s="30">
        <v>81</v>
      </c>
      <c r="E34" s="30">
        <v>5108022</v>
      </c>
      <c r="F34" s="30">
        <v>91</v>
      </c>
      <c r="G34" s="30">
        <v>3035578</v>
      </c>
      <c r="H34" s="30">
        <v>52</v>
      </c>
      <c r="I34" s="30">
        <v>3279224</v>
      </c>
      <c r="J34" s="30">
        <v>19</v>
      </c>
      <c r="K34" s="30">
        <v>633802</v>
      </c>
      <c r="L34" s="30">
        <v>0</v>
      </c>
      <c r="M34" s="30">
        <v>0</v>
      </c>
      <c r="N34" s="30">
        <v>0</v>
      </c>
      <c r="O34" s="30">
        <v>0</v>
      </c>
      <c r="P34" s="30">
        <v>26</v>
      </c>
      <c r="Q34" s="30">
        <v>1639612</v>
      </c>
      <c r="R34" s="30">
        <v>4</v>
      </c>
      <c r="S34" s="30">
        <v>133432</v>
      </c>
      <c r="T34" s="30">
        <v>1</v>
      </c>
      <c r="U34" s="30">
        <v>36328</v>
      </c>
      <c r="V34" s="24">
        <f t="shared" si="0"/>
        <v>274</v>
      </c>
      <c r="W34" s="24">
        <f t="shared" si="1"/>
        <v>13865998</v>
      </c>
    </row>
    <row r="35" spans="1:23" x14ac:dyDescent="0.25">
      <c r="A35" s="5">
        <v>4103</v>
      </c>
      <c r="B35" s="5">
        <v>4102</v>
      </c>
      <c r="C35" s="5" t="s">
        <v>249</v>
      </c>
      <c r="D35" s="30">
        <v>0</v>
      </c>
      <c r="E35" s="30">
        <v>0</v>
      </c>
      <c r="F35" s="30">
        <v>0</v>
      </c>
      <c r="G35" s="30">
        <v>0</v>
      </c>
      <c r="H35" s="30">
        <v>1015</v>
      </c>
      <c r="I35" s="30">
        <v>64007930</v>
      </c>
      <c r="J35" s="30">
        <v>284</v>
      </c>
      <c r="K35" s="30">
        <v>9473672</v>
      </c>
      <c r="L35" s="30">
        <v>18</v>
      </c>
      <c r="M35" s="30">
        <v>1135116</v>
      </c>
      <c r="N35" s="30">
        <v>7</v>
      </c>
      <c r="O35" s="30">
        <v>233506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24">
        <f t="shared" si="0"/>
        <v>1324</v>
      </c>
      <c r="W35" s="24">
        <f t="shared" si="1"/>
        <v>74850224</v>
      </c>
    </row>
    <row r="36" spans="1:23" x14ac:dyDescent="0.25">
      <c r="A36" s="5">
        <v>4104</v>
      </c>
      <c r="B36" s="5">
        <v>4103</v>
      </c>
      <c r="C36" s="5" t="s">
        <v>250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24">
        <f t="shared" si="0"/>
        <v>0</v>
      </c>
      <c r="W36" s="24">
        <f t="shared" si="1"/>
        <v>0</v>
      </c>
    </row>
    <row r="37" spans="1:23" x14ac:dyDescent="0.25">
      <c r="A37" s="5">
        <v>4105</v>
      </c>
      <c r="B37" s="5">
        <v>4106</v>
      </c>
      <c r="C37" s="5" t="s">
        <v>251</v>
      </c>
      <c r="D37" s="30">
        <v>318</v>
      </c>
      <c r="E37" s="30">
        <v>20053716</v>
      </c>
      <c r="F37" s="30">
        <v>242</v>
      </c>
      <c r="G37" s="30">
        <v>8072636</v>
      </c>
      <c r="H37" s="30">
        <v>75</v>
      </c>
      <c r="I37" s="30">
        <v>4729650</v>
      </c>
      <c r="J37" s="30">
        <v>23</v>
      </c>
      <c r="K37" s="30">
        <v>767234</v>
      </c>
      <c r="L37" s="30">
        <v>0</v>
      </c>
      <c r="M37" s="30">
        <v>0</v>
      </c>
      <c r="N37" s="30">
        <v>0</v>
      </c>
      <c r="O37" s="30">
        <v>0</v>
      </c>
      <c r="P37" s="30">
        <v>66</v>
      </c>
      <c r="Q37" s="30">
        <v>4162092</v>
      </c>
      <c r="R37" s="30">
        <v>18</v>
      </c>
      <c r="S37" s="30">
        <v>600444</v>
      </c>
      <c r="T37" s="30">
        <v>0</v>
      </c>
      <c r="U37" s="30">
        <v>0</v>
      </c>
      <c r="V37" s="24">
        <f t="shared" si="0"/>
        <v>742</v>
      </c>
      <c r="W37" s="24">
        <f t="shared" si="1"/>
        <v>38385772</v>
      </c>
    </row>
    <row r="38" spans="1:23" x14ac:dyDescent="0.25">
      <c r="A38" s="5">
        <v>4106</v>
      </c>
      <c r="B38" s="5">
        <v>4105</v>
      </c>
      <c r="C38" s="5" t="s">
        <v>710</v>
      </c>
      <c r="D38" s="30">
        <v>147</v>
      </c>
      <c r="E38" s="30">
        <v>9270114</v>
      </c>
      <c r="F38" s="30">
        <v>67</v>
      </c>
      <c r="G38" s="30">
        <v>2234986</v>
      </c>
      <c r="H38" s="30">
        <v>38</v>
      </c>
      <c r="I38" s="30">
        <v>2396356</v>
      </c>
      <c r="J38" s="30">
        <v>7</v>
      </c>
      <c r="K38" s="30">
        <v>233506</v>
      </c>
      <c r="L38" s="30">
        <v>0</v>
      </c>
      <c r="M38" s="30">
        <v>0</v>
      </c>
      <c r="N38" s="30">
        <v>0</v>
      </c>
      <c r="O38" s="30">
        <v>0</v>
      </c>
      <c r="P38" s="30">
        <v>27</v>
      </c>
      <c r="Q38" s="30">
        <v>1702674</v>
      </c>
      <c r="R38" s="30">
        <v>0</v>
      </c>
      <c r="S38" s="30">
        <v>0</v>
      </c>
      <c r="T38" s="30">
        <v>0</v>
      </c>
      <c r="U38" s="30">
        <v>0</v>
      </c>
      <c r="V38" s="24">
        <f t="shared" si="0"/>
        <v>286</v>
      </c>
      <c r="W38" s="24">
        <f t="shared" si="1"/>
        <v>15837636</v>
      </c>
    </row>
    <row r="39" spans="1:23" x14ac:dyDescent="0.25">
      <c r="A39" s="5">
        <v>4201</v>
      </c>
      <c r="B39" s="5">
        <v>4301</v>
      </c>
      <c r="C39" s="5" t="s">
        <v>252</v>
      </c>
      <c r="D39" s="30">
        <v>1385</v>
      </c>
      <c r="E39" s="30">
        <v>87340870</v>
      </c>
      <c r="F39" s="30">
        <v>1100</v>
      </c>
      <c r="G39" s="30">
        <v>36693800</v>
      </c>
      <c r="H39" s="30">
        <v>532</v>
      </c>
      <c r="I39" s="30">
        <v>33548984</v>
      </c>
      <c r="J39" s="30">
        <v>158</v>
      </c>
      <c r="K39" s="30">
        <v>5270564</v>
      </c>
      <c r="L39" s="30">
        <v>16</v>
      </c>
      <c r="M39" s="30">
        <v>1008992</v>
      </c>
      <c r="N39" s="30">
        <v>0</v>
      </c>
      <c r="O39" s="30">
        <v>0</v>
      </c>
      <c r="P39" s="30">
        <v>140</v>
      </c>
      <c r="Q39" s="30">
        <v>8828680</v>
      </c>
      <c r="R39" s="30">
        <v>28</v>
      </c>
      <c r="S39" s="30">
        <v>934024</v>
      </c>
      <c r="T39" s="30">
        <v>1</v>
      </c>
      <c r="U39" s="30">
        <v>37912</v>
      </c>
      <c r="V39" s="24">
        <f t="shared" si="0"/>
        <v>3360</v>
      </c>
      <c r="W39" s="24">
        <f t="shared" si="1"/>
        <v>173663826</v>
      </c>
    </row>
    <row r="40" spans="1:23" x14ac:dyDescent="0.25">
      <c r="A40" s="5">
        <v>4203</v>
      </c>
      <c r="B40" s="5">
        <v>4303</v>
      </c>
      <c r="C40" s="5" t="s">
        <v>253</v>
      </c>
      <c r="D40" s="30">
        <v>521</v>
      </c>
      <c r="E40" s="30">
        <v>32855302</v>
      </c>
      <c r="F40" s="30">
        <v>406</v>
      </c>
      <c r="G40" s="30">
        <v>13543348</v>
      </c>
      <c r="H40" s="30">
        <v>303</v>
      </c>
      <c r="I40" s="30">
        <v>19107786</v>
      </c>
      <c r="J40" s="30">
        <v>52</v>
      </c>
      <c r="K40" s="30">
        <v>1734616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24">
        <f t="shared" si="0"/>
        <v>1282</v>
      </c>
      <c r="W40" s="24">
        <f t="shared" si="1"/>
        <v>67241052</v>
      </c>
    </row>
    <row r="41" spans="1:23" x14ac:dyDescent="0.25">
      <c r="A41" s="5">
        <v>4204</v>
      </c>
      <c r="B41" s="5">
        <v>4304</v>
      </c>
      <c r="C41" s="5" t="s">
        <v>254</v>
      </c>
      <c r="D41" s="30">
        <v>184</v>
      </c>
      <c r="E41" s="30">
        <v>11603408</v>
      </c>
      <c r="F41" s="30">
        <v>139</v>
      </c>
      <c r="G41" s="30">
        <v>4636762</v>
      </c>
      <c r="H41" s="30">
        <v>77</v>
      </c>
      <c r="I41" s="30">
        <v>4855774</v>
      </c>
      <c r="J41" s="30">
        <v>38</v>
      </c>
      <c r="K41" s="30">
        <v>1267604</v>
      </c>
      <c r="L41" s="30">
        <v>0</v>
      </c>
      <c r="M41" s="30">
        <v>0</v>
      </c>
      <c r="N41" s="30">
        <v>0</v>
      </c>
      <c r="O41" s="30">
        <v>0</v>
      </c>
      <c r="P41" s="30">
        <v>21</v>
      </c>
      <c r="Q41" s="30">
        <v>1324302</v>
      </c>
      <c r="R41" s="30">
        <v>6</v>
      </c>
      <c r="S41" s="30">
        <v>200148</v>
      </c>
      <c r="T41" s="30">
        <v>2</v>
      </c>
      <c r="U41" s="30">
        <v>53468</v>
      </c>
      <c r="V41" s="24">
        <f t="shared" si="0"/>
        <v>467</v>
      </c>
      <c r="W41" s="24">
        <f t="shared" si="1"/>
        <v>23941466</v>
      </c>
    </row>
    <row r="42" spans="1:23" x14ac:dyDescent="0.25">
      <c r="A42" s="5">
        <v>4205</v>
      </c>
      <c r="B42" s="5">
        <v>4302</v>
      </c>
      <c r="C42" s="5" t="s">
        <v>711</v>
      </c>
      <c r="D42" s="30">
        <v>211</v>
      </c>
      <c r="E42" s="30">
        <v>13306082</v>
      </c>
      <c r="F42" s="30">
        <v>183</v>
      </c>
      <c r="G42" s="30">
        <v>6104514</v>
      </c>
      <c r="H42" s="30">
        <v>32</v>
      </c>
      <c r="I42" s="30">
        <v>2017984</v>
      </c>
      <c r="J42" s="30">
        <v>32</v>
      </c>
      <c r="K42" s="30">
        <v>1067456</v>
      </c>
      <c r="L42" s="30">
        <v>0</v>
      </c>
      <c r="M42" s="30">
        <v>0</v>
      </c>
      <c r="N42" s="30">
        <v>0</v>
      </c>
      <c r="O42" s="30">
        <v>0</v>
      </c>
      <c r="P42" s="30">
        <v>13</v>
      </c>
      <c r="Q42" s="30">
        <v>819806</v>
      </c>
      <c r="R42" s="30">
        <v>2</v>
      </c>
      <c r="S42" s="30">
        <v>66716</v>
      </c>
      <c r="T42" s="30">
        <v>0</v>
      </c>
      <c r="U42" s="30">
        <v>0</v>
      </c>
      <c r="V42" s="24">
        <f t="shared" si="0"/>
        <v>473</v>
      </c>
      <c r="W42" s="24">
        <f t="shared" si="1"/>
        <v>23382558</v>
      </c>
    </row>
    <row r="43" spans="1:23" x14ac:dyDescent="0.25">
      <c r="A43" s="5">
        <v>4206</v>
      </c>
      <c r="B43" s="5">
        <v>4305</v>
      </c>
      <c r="C43" s="5" t="s">
        <v>712</v>
      </c>
      <c r="D43" s="30">
        <v>90</v>
      </c>
      <c r="E43" s="30">
        <v>5675580</v>
      </c>
      <c r="F43" s="30">
        <v>93</v>
      </c>
      <c r="G43" s="30">
        <v>3102294</v>
      </c>
      <c r="H43" s="30">
        <v>44</v>
      </c>
      <c r="I43" s="30">
        <v>2774728</v>
      </c>
      <c r="J43" s="30">
        <v>14</v>
      </c>
      <c r="K43" s="30">
        <v>467012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24">
        <f t="shared" si="0"/>
        <v>241</v>
      </c>
      <c r="W43" s="24">
        <f t="shared" si="1"/>
        <v>12019614</v>
      </c>
    </row>
    <row r="44" spans="1:23" x14ac:dyDescent="0.25">
      <c r="A44" s="5">
        <v>4301</v>
      </c>
      <c r="B44" s="5">
        <v>4201</v>
      </c>
      <c r="C44" s="5" t="s">
        <v>255</v>
      </c>
      <c r="D44" s="30">
        <v>328</v>
      </c>
      <c r="E44" s="30">
        <v>20684336</v>
      </c>
      <c r="F44" s="30">
        <v>312</v>
      </c>
      <c r="G44" s="30">
        <v>10407696</v>
      </c>
      <c r="H44" s="30">
        <v>146</v>
      </c>
      <c r="I44" s="30">
        <v>9207052</v>
      </c>
      <c r="J44" s="30">
        <v>59</v>
      </c>
      <c r="K44" s="30">
        <v>1968122</v>
      </c>
      <c r="L44" s="30">
        <v>0</v>
      </c>
      <c r="M44" s="30">
        <v>0</v>
      </c>
      <c r="N44" s="30">
        <v>0</v>
      </c>
      <c r="O44" s="30">
        <v>0</v>
      </c>
      <c r="P44" s="30">
        <v>52</v>
      </c>
      <c r="Q44" s="30">
        <v>3279224</v>
      </c>
      <c r="R44" s="30">
        <v>17</v>
      </c>
      <c r="S44" s="30">
        <v>567086</v>
      </c>
      <c r="T44" s="30">
        <v>25</v>
      </c>
      <c r="U44" s="30">
        <v>858688</v>
      </c>
      <c r="V44" s="24">
        <f t="shared" si="0"/>
        <v>939</v>
      </c>
      <c r="W44" s="24">
        <f t="shared" si="1"/>
        <v>46972204</v>
      </c>
    </row>
    <row r="45" spans="1:23" x14ac:dyDescent="0.25">
      <c r="A45" s="5">
        <v>4302</v>
      </c>
      <c r="B45" s="5">
        <v>4204</v>
      </c>
      <c r="C45" s="5" t="s">
        <v>256</v>
      </c>
      <c r="D45" s="30">
        <v>223</v>
      </c>
      <c r="E45" s="30">
        <v>14062826</v>
      </c>
      <c r="F45" s="30">
        <v>210</v>
      </c>
      <c r="G45" s="30">
        <v>7005180</v>
      </c>
      <c r="H45" s="30">
        <v>106</v>
      </c>
      <c r="I45" s="30">
        <v>6684572</v>
      </c>
      <c r="J45" s="30">
        <v>21</v>
      </c>
      <c r="K45" s="30">
        <v>700518</v>
      </c>
      <c r="L45" s="30">
        <v>0</v>
      </c>
      <c r="M45" s="30">
        <v>0</v>
      </c>
      <c r="N45" s="30">
        <v>0</v>
      </c>
      <c r="O45" s="30">
        <v>0</v>
      </c>
      <c r="P45" s="30">
        <v>13</v>
      </c>
      <c r="Q45" s="30">
        <v>819806</v>
      </c>
      <c r="R45" s="30">
        <v>3</v>
      </c>
      <c r="S45" s="30">
        <v>100074</v>
      </c>
      <c r="T45" s="30">
        <v>3</v>
      </c>
      <c r="U45" s="30">
        <v>80202</v>
      </c>
      <c r="V45" s="24">
        <f t="shared" si="0"/>
        <v>579</v>
      </c>
      <c r="W45" s="24">
        <f t="shared" si="1"/>
        <v>29453178</v>
      </c>
    </row>
    <row r="46" spans="1:23" x14ac:dyDescent="0.25">
      <c r="A46" s="5">
        <v>4303</v>
      </c>
      <c r="B46" s="5">
        <v>4203</v>
      </c>
      <c r="C46" s="5" t="s">
        <v>257</v>
      </c>
      <c r="D46" s="30">
        <v>166</v>
      </c>
      <c r="E46" s="30">
        <v>10468292</v>
      </c>
      <c r="F46" s="30">
        <v>188</v>
      </c>
      <c r="G46" s="30">
        <v>6271304</v>
      </c>
      <c r="H46" s="30">
        <v>44</v>
      </c>
      <c r="I46" s="30">
        <v>2774728</v>
      </c>
      <c r="J46" s="30">
        <v>34</v>
      </c>
      <c r="K46" s="30">
        <v>1134172</v>
      </c>
      <c r="L46" s="30">
        <v>0</v>
      </c>
      <c r="M46" s="30">
        <v>0</v>
      </c>
      <c r="N46" s="30">
        <v>0</v>
      </c>
      <c r="O46" s="30">
        <v>0</v>
      </c>
      <c r="P46" s="30">
        <v>33</v>
      </c>
      <c r="Q46" s="30">
        <v>2081046</v>
      </c>
      <c r="R46" s="30">
        <v>7</v>
      </c>
      <c r="S46" s="30">
        <v>233506</v>
      </c>
      <c r="T46" s="30">
        <v>1</v>
      </c>
      <c r="U46" s="30">
        <v>23261</v>
      </c>
      <c r="V46" s="24">
        <f t="shared" si="0"/>
        <v>473</v>
      </c>
      <c r="W46" s="24">
        <f t="shared" si="1"/>
        <v>22986309</v>
      </c>
    </row>
    <row r="47" spans="1:23" x14ac:dyDescent="0.25">
      <c r="A47" s="5">
        <v>4304</v>
      </c>
      <c r="B47" s="5">
        <v>4202</v>
      </c>
      <c r="C47" s="5" t="s">
        <v>258</v>
      </c>
      <c r="D47" s="30">
        <v>141</v>
      </c>
      <c r="E47" s="30">
        <v>8891742</v>
      </c>
      <c r="F47" s="30">
        <v>128</v>
      </c>
      <c r="G47" s="30">
        <v>4269824</v>
      </c>
      <c r="H47" s="30">
        <v>63</v>
      </c>
      <c r="I47" s="30">
        <v>3972906</v>
      </c>
      <c r="J47" s="30">
        <v>18</v>
      </c>
      <c r="K47" s="30">
        <v>600444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24">
        <f t="shared" si="0"/>
        <v>350</v>
      </c>
      <c r="W47" s="24">
        <f t="shared" si="1"/>
        <v>17734916</v>
      </c>
    </row>
    <row r="48" spans="1:23" x14ac:dyDescent="0.25">
      <c r="A48" s="5">
        <v>5101</v>
      </c>
      <c r="B48" s="5">
        <v>5201</v>
      </c>
      <c r="C48" s="5" t="s">
        <v>259</v>
      </c>
      <c r="D48" s="30">
        <v>42</v>
      </c>
      <c r="E48" s="30">
        <v>2648604</v>
      </c>
      <c r="F48" s="30">
        <v>169</v>
      </c>
      <c r="G48" s="30">
        <v>5637502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24">
        <f t="shared" si="0"/>
        <v>211</v>
      </c>
      <c r="W48" s="24">
        <f t="shared" si="1"/>
        <v>8286106</v>
      </c>
    </row>
    <row r="49" spans="1:23" x14ac:dyDescent="0.25">
      <c r="A49" s="5">
        <v>5201</v>
      </c>
      <c r="B49" s="5">
        <v>5401</v>
      </c>
      <c r="C49" s="5" t="s">
        <v>260</v>
      </c>
      <c r="D49" s="30">
        <v>345</v>
      </c>
      <c r="E49" s="30">
        <v>21756390</v>
      </c>
      <c r="F49" s="30">
        <v>353</v>
      </c>
      <c r="G49" s="30">
        <v>11775374</v>
      </c>
      <c r="H49" s="30">
        <v>133</v>
      </c>
      <c r="I49" s="30">
        <v>8387246</v>
      </c>
      <c r="J49" s="30">
        <v>77</v>
      </c>
      <c r="K49" s="30">
        <v>2568566</v>
      </c>
      <c r="L49" s="30">
        <v>0</v>
      </c>
      <c r="M49" s="30">
        <v>0</v>
      </c>
      <c r="N49" s="30">
        <v>0</v>
      </c>
      <c r="O49" s="30">
        <v>0</v>
      </c>
      <c r="P49" s="30">
        <v>71</v>
      </c>
      <c r="Q49" s="30">
        <v>4477402</v>
      </c>
      <c r="R49" s="30">
        <v>18</v>
      </c>
      <c r="S49" s="30">
        <v>600444</v>
      </c>
      <c r="T49" s="30">
        <v>0</v>
      </c>
      <c r="U49" s="30">
        <v>0</v>
      </c>
      <c r="V49" s="24">
        <f t="shared" si="0"/>
        <v>997</v>
      </c>
      <c r="W49" s="24">
        <f t="shared" si="1"/>
        <v>49565422</v>
      </c>
    </row>
    <row r="50" spans="1:23" x14ac:dyDescent="0.25">
      <c r="A50" s="5">
        <v>5202</v>
      </c>
      <c r="B50" s="5">
        <v>5404</v>
      </c>
      <c r="C50" s="5" t="s">
        <v>261</v>
      </c>
      <c r="D50" s="30">
        <v>161</v>
      </c>
      <c r="E50" s="30">
        <v>10152982</v>
      </c>
      <c r="F50" s="30">
        <v>121</v>
      </c>
      <c r="G50" s="30">
        <v>4036318</v>
      </c>
      <c r="H50" s="30">
        <v>69</v>
      </c>
      <c r="I50" s="30">
        <v>4351278</v>
      </c>
      <c r="J50" s="30">
        <v>43</v>
      </c>
      <c r="K50" s="30">
        <v>1434394</v>
      </c>
      <c r="L50" s="30">
        <v>5</v>
      </c>
      <c r="M50" s="30">
        <v>315310</v>
      </c>
      <c r="N50" s="30">
        <v>1</v>
      </c>
      <c r="O50" s="30">
        <v>33358</v>
      </c>
      <c r="P50" s="30">
        <v>30</v>
      </c>
      <c r="Q50" s="30">
        <v>1891860</v>
      </c>
      <c r="R50" s="30">
        <v>1</v>
      </c>
      <c r="S50" s="30">
        <v>33358</v>
      </c>
      <c r="T50" s="30">
        <v>0</v>
      </c>
      <c r="U50" s="30">
        <v>0</v>
      </c>
      <c r="V50" s="24">
        <f t="shared" si="0"/>
        <v>431</v>
      </c>
      <c r="W50" s="24">
        <f t="shared" si="1"/>
        <v>22248858</v>
      </c>
    </row>
    <row r="51" spans="1:23" x14ac:dyDescent="0.25">
      <c r="A51" s="5">
        <v>5203</v>
      </c>
      <c r="B51" s="5">
        <v>5402</v>
      </c>
      <c r="C51" s="5" t="s">
        <v>262</v>
      </c>
      <c r="D51" s="30">
        <v>373</v>
      </c>
      <c r="E51" s="30">
        <v>23522126</v>
      </c>
      <c r="F51" s="30">
        <v>237</v>
      </c>
      <c r="G51" s="30">
        <v>7905846</v>
      </c>
      <c r="H51" s="30">
        <v>38</v>
      </c>
      <c r="I51" s="30">
        <v>2396356</v>
      </c>
      <c r="J51" s="30">
        <v>33</v>
      </c>
      <c r="K51" s="30">
        <v>1100814</v>
      </c>
      <c r="L51" s="30">
        <v>0</v>
      </c>
      <c r="M51" s="30">
        <v>0</v>
      </c>
      <c r="N51" s="30">
        <v>0</v>
      </c>
      <c r="O51" s="30">
        <v>0</v>
      </c>
      <c r="P51" s="30">
        <v>19</v>
      </c>
      <c r="Q51" s="30">
        <v>1198178</v>
      </c>
      <c r="R51" s="30">
        <v>5</v>
      </c>
      <c r="S51" s="30">
        <v>166790</v>
      </c>
      <c r="T51" s="30">
        <v>0</v>
      </c>
      <c r="U51" s="30">
        <v>0</v>
      </c>
      <c r="V51" s="24">
        <f t="shared" si="0"/>
        <v>705</v>
      </c>
      <c r="W51" s="24">
        <f t="shared" si="1"/>
        <v>36290110</v>
      </c>
    </row>
    <row r="52" spans="1:23" x14ac:dyDescent="0.25">
      <c r="A52" s="5">
        <v>5204</v>
      </c>
      <c r="B52" s="5">
        <v>5405</v>
      </c>
      <c r="C52" s="5" t="s">
        <v>263</v>
      </c>
      <c r="D52" s="30">
        <v>141</v>
      </c>
      <c r="E52" s="30">
        <v>8891742</v>
      </c>
      <c r="F52" s="30">
        <v>113</v>
      </c>
      <c r="G52" s="30">
        <v>3769454</v>
      </c>
      <c r="H52" s="30">
        <v>63</v>
      </c>
      <c r="I52" s="30">
        <v>3972906</v>
      </c>
      <c r="J52" s="30">
        <v>47</v>
      </c>
      <c r="K52" s="30">
        <v>1567826</v>
      </c>
      <c r="L52" s="30">
        <v>0</v>
      </c>
      <c r="M52" s="30">
        <v>0</v>
      </c>
      <c r="N52" s="30">
        <v>0</v>
      </c>
      <c r="O52" s="30">
        <v>0</v>
      </c>
      <c r="P52" s="30">
        <v>33</v>
      </c>
      <c r="Q52" s="30">
        <v>2081046</v>
      </c>
      <c r="R52" s="30">
        <v>4</v>
      </c>
      <c r="S52" s="30">
        <v>133432</v>
      </c>
      <c r="T52" s="30">
        <v>0</v>
      </c>
      <c r="U52" s="30">
        <v>0</v>
      </c>
      <c r="V52" s="24">
        <f t="shared" si="0"/>
        <v>401</v>
      </c>
      <c r="W52" s="24">
        <f t="shared" si="1"/>
        <v>20416406</v>
      </c>
    </row>
    <row r="53" spans="1:23" x14ac:dyDescent="0.25">
      <c r="A53" s="5">
        <v>5205</v>
      </c>
      <c r="B53" s="5">
        <v>5403</v>
      </c>
      <c r="C53" s="5" t="s">
        <v>0</v>
      </c>
      <c r="D53" s="30">
        <v>91</v>
      </c>
      <c r="E53" s="30">
        <v>5738642</v>
      </c>
      <c r="F53" s="30">
        <v>63</v>
      </c>
      <c r="G53" s="30">
        <v>2101554</v>
      </c>
      <c r="H53" s="30">
        <v>48</v>
      </c>
      <c r="I53" s="30">
        <v>3026976</v>
      </c>
      <c r="J53" s="30">
        <v>19</v>
      </c>
      <c r="K53" s="30">
        <v>633802</v>
      </c>
      <c r="L53" s="30">
        <v>0</v>
      </c>
      <c r="M53" s="30">
        <v>0</v>
      </c>
      <c r="N53" s="30">
        <v>0</v>
      </c>
      <c r="O53" s="30">
        <v>0</v>
      </c>
      <c r="P53" s="30">
        <v>15</v>
      </c>
      <c r="Q53" s="30">
        <v>945930</v>
      </c>
      <c r="R53" s="30">
        <v>4</v>
      </c>
      <c r="S53" s="30">
        <v>133432</v>
      </c>
      <c r="T53" s="30">
        <v>0</v>
      </c>
      <c r="U53" s="30">
        <v>0</v>
      </c>
      <c r="V53" s="24">
        <f t="shared" si="0"/>
        <v>240</v>
      </c>
      <c r="W53" s="24">
        <f t="shared" si="1"/>
        <v>12580336</v>
      </c>
    </row>
    <row r="54" spans="1:23" x14ac:dyDescent="0.25">
      <c r="A54" s="5">
        <v>5301</v>
      </c>
      <c r="B54" s="5">
        <v>5101</v>
      </c>
      <c r="C54" s="5" t="s">
        <v>713</v>
      </c>
      <c r="D54" s="30">
        <v>0</v>
      </c>
      <c r="E54" s="30">
        <v>0</v>
      </c>
      <c r="F54" s="30">
        <v>0</v>
      </c>
      <c r="G54" s="30">
        <v>0</v>
      </c>
      <c r="H54" s="30">
        <v>1065</v>
      </c>
      <c r="I54" s="30">
        <v>67161030</v>
      </c>
      <c r="J54" s="30">
        <v>691</v>
      </c>
      <c r="K54" s="30">
        <v>23050378</v>
      </c>
      <c r="L54" s="30">
        <v>88</v>
      </c>
      <c r="M54" s="30">
        <v>5549456</v>
      </c>
      <c r="N54" s="30">
        <v>12</v>
      </c>
      <c r="O54" s="30">
        <v>400296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24">
        <f t="shared" si="0"/>
        <v>1856</v>
      </c>
      <c r="W54" s="24">
        <f t="shared" si="1"/>
        <v>96161160</v>
      </c>
    </row>
    <row r="55" spans="1:23" x14ac:dyDescent="0.25">
      <c r="A55" s="5">
        <v>5302</v>
      </c>
      <c r="B55" s="5">
        <v>5109</v>
      </c>
      <c r="C55" s="5" t="s">
        <v>1</v>
      </c>
      <c r="D55" s="30">
        <v>1380</v>
      </c>
      <c r="E55" s="30">
        <v>87025560</v>
      </c>
      <c r="F55" s="30">
        <v>1246</v>
      </c>
      <c r="G55" s="30">
        <v>41564068</v>
      </c>
      <c r="H55" s="30">
        <v>570</v>
      </c>
      <c r="I55" s="30">
        <v>35945340</v>
      </c>
      <c r="J55" s="30">
        <v>730</v>
      </c>
      <c r="K55" s="30">
        <v>24351340</v>
      </c>
      <c r="L55" s="30">
        <v>13</v>
      </c>
      <c r="M55" s="30">
        <v>819806</v>
      </c>
      <c r="N55" s="30">
        <v>11</v>
      </c>
      <c r="O55" s="30">
        <v>366938</v>
      </c>
      <c r="P55" s="30">
        <v>54</v>
      </c>
      <c r="Q55" s="30">
        <v>3405348</v>
      </c>
      <c r="R55" s="30">
        <v>20</v>
      </c>
      <c r="S55" s="30">
        <v>667160</v>
      </c>
      <c r="T55" s="30">
        <v>0</v>
      </c>
      <c r="U55" s="30">
        <v>0</v>
      </c>
      <c r="V55" s="24">
        <f t="shared" si="0"/>
        <v>4024</v>
      </c>
      <c r="W55" s="24">
        <f t="shared" si="1"/>
        <v>194145560</v>
      </c>
    </row>
    <row r="56" spans="1:23" x14ac:dyDescent="0.25">
      <c r="A56" s="5">
        <v>5303</v>
      </c>
      <c r="B56" s="5">
        <v>5804</v>
      </c>
      <c r="C56" s="5" t="s">
        <v>2</v>
      </c>
      <c r="D56" s="30">
        <v>550</v>
      </c>
      <c r="E56" s="30">
        <v>34684100</v>
      </c>
      <c r="F56" s="30">
        <v>349</v>
      </c>
      <c r="G56" s="30">
        <v>11641942</v>
      </c>
      <c r="H56" s="30">
        <v>312</v>
      </c>
      <c r="I56" s="30">
        <v>19675344</v>
      </c>
      <c r="J56" s="30">
        <v>336</v>
      </c>
      <c r="K56" s="30">
        <v>11208288</v>
      </c>
      <c r="L56" s="30">
        <v>0</v>
      </c>
      <c r="M56" s="30">
        <v>0</v>
      </c>
      <c r="N56" s="30">
        <v>0</v>
      </c>
      <c r="O56" s="30">
        <v>0</v>
      </c>
      <c r="P56" s="30">
        <v>80</v>
      </c>
      <c r="Q56" s="30">
        <v>5044960</v>
      </c>
      <c r="R56" s="30">
        <v>21</v>
      </c>
      <c r="S56" s="30">
        <v>700518</v>
      </c>
      <c r="T56" s="30">
        <v>0</v>
      </c>
      <c r="U56" s="30">
        <v>0</v>
      </c>
      <c r="V56" s="24">
        <f t="shared" si="0"/>
        <v>1648</v>
      </c>
      <c r="W56" s="24">
        <f t="shared" si="1"/>
        <v>82955152</v>
      </c>
    </row>
    <row r="57" spans="1:23" x14ac:dyDescent="0.25">
      <c r="A57" s="5">
        <v>5304</v>
      </c>
      <c r="B57" s="5">
        <v>5801</v>
      </c>
      <c r="C57" s="5" t="s">
        <v>714</v>
      </c>
      <c r="D57" s="30">
        <v>1408</v>
      </c>
      <c r="E57" s="30">
        <v>88791296</v>
      </c>
      <c r="F57" s="30">
        <v>33</v>
      </c>
      <c r="G57" s="30">
        <v>1100814</v>
      </c>
      <c r="H57" s="30">
        <v>449</v>
      </c>
      <c r="I57" s="30">
        <v>28314838</v>
      </c>
      <c r="J57" s="30">
        <v>339</v>
      </c>
      <c r="K57" s="30">
        <v>11308362</v>
      </c>
      <c r="L57" s="30">
        <v>0</v>
      </c>
      <c r="M57" s="30">
        <v>0</v>
      </c>
      <c r="N57" s="30">
        <v>0</v>
      </c>
      <c r="O57" s="30">
        <v>0</v>
      </c>
      <c r="P57" s="30">
        <v>144</v>
      </c>
      <c r="Q57" s="30">
        <v>9080928</v>
      </c>
      <c r="R57" s="30">
        <v>9</v>
      </c>
      <c r="S57" s="30">
        <v>300222</v>
      </c>
      <c r="T57" s="30">
        <v>0</v>
      </c>
      <c r="U57" s="30">
        <v>0</v>
      </c>
      <c r="V57" s="24">
        <f t="shared" si="0"/>
        <v>2382</v>
      </c>
      <c r="W57" s="24">
        <f t="shared" si="1"/>
        <v>138896460</v>
      </c>
    </row>
    <row r="58" spans="1:23" x14ac:dyDescent="0.25">
      <c r="A58" s="5">
        <v>5305</v>
      </c>
      <c r="B58" s="5">
        <v>5102</v>
      </c>
      <c r="C58" s="5" t="s">
        <v>3</v>
      </c>
      <c r="D58" s="30">
        <v>316</v>
      </c>
      <c r="E58" s="30">
        <v>19927592</v>
      </c>
      <c r="F58" s="30">
        <v>175</v>
      </c>
      <c r="G58" s="30">
        <v>5837650</v>
      </c>
      <c r="H58" s="30">
        <v>22</v>
      </c>
      <c r="I58" s="30">
        <v>1387364</v>
      </c>
      <c r="J58" s="30">
        <v>6</v>
      </c>
      <c r="K58" s="30">
        <v>200148</v>
      </c>
      <c r="L58" s="30">
        <v>0</v>
      </c>
      <c r="M58" s="30">
        <v>0</v>
      </c>
      <c r="N58" s="30">
        <v>0</v>
      </c>
      <c r="O58" s="30">
        <v>0</v>
      </c>
      <c r="P58" s="30">
        <v>34</v>
      </c>
      <c r="Q58" s="30">
        <v>2144108</v>
      </c>
      <c r="R58" s="30">
        <v>7</v>
      </c>
      <c r="S58" s="30">
        <v>233506</v>
      </c>
      <c r="T58" s="30">
        <v>2</v>
      </c>
      <c r="U58" s="30">
        <v>42952</v>
      </c>
      <c r="V58" s="24">
        <f t="shared" si="0"/>
        <v>562</v>
      </c>
      <c r="W58" s="24">
        <f t="shared" si="1"/>
        <v>29773320</v>
      </c>
    </row>
    <row r="59" spans="1:23" x14ac:dyDescent="0.25">
      <c r="A59" s="5">
        <v>5306</v>
      </c>
      <c r="B59" s="5">
        <v>5107</v>
      </c>
      <c r="C59" s="5" t="s">
        <v>4</v>
      </c>
      <c r="D59" s="30">
        <v>251</v>
      </c>
      <c r="E59" s="30">
        <v>15828562</v>
      </c>
      <c r="F59" s="30">
        <v>133</v>
      </c>
      <c r="G59" s="30">
        <v>4436614</v>
      </c>
      <c r="H59" s="30">
        <v>31</v>
      </c>
      <c r="I59" s="30">
        <v>1954922</v>
      </c>
      <c r="J59" s="30">
        <v>27</v>
      </c>
      <c r="K59" s="30">
        <v>900666</v>
      </c>
      <c r="L59" s="30">
        <v>0</v>
      </c>
      <c r="M59" s="30">
        <v>0</v>
      </c>
      <c r="N59" s="30">
        <v>0</v>
      </c>
      <c r="O59" s="30">
        <v>0</v>
      </c>
      <c r="P59" s="30">
        <v>57</v>
      </c>
      <c r="Q59" s="30">
        <v>3594534</v>
      </c>
      <c r="R59" s="30">
        <v>13</v>
      </c>
      <c r="S59" s="30">
        <v>433654</v>
      </c>
      <c r="T59" s="30">
        <v>3</v>
      </c>
      <c r="U59" s="30">
        <v>110568</v>
      </c>
      <c r="V59" s="24">
        <f t="shared" si="0"/>
        <v>515</v>
      </c>
      <c r="W59" s="24">
        <f t="shared" si="1"/>
        <v>27259520</v>
      </c>
    </row>
    <row r="60" spans="1:23" x14ac:dyDescent="0.25">
      <c r="A60" s="5">
        <v>5307</v>
      </c>
      <c r="B60" s="5">
        <v>5105</v>
      </c>
      <c r="C60" s="5" t="s">
        <v>715</v>
      </c>
      <c r="D60" s="30">
        <v>322</v>
      </c>
      <c r="E60" s="30">
        <v>20305964</v>
      </c>
      <c r="F60" s="30">
        <v>192</v>
      </c>
      <c r="G60" s="30">
        <v>6404736</v>
      </c>
      <c r="H60" s="30">
        <v>44</v>
      </c>
      <c r="I60" s="30">
        <v>2774728</v>
      </c>
      <c r="J60" s="30">
        <v>46</v>
      </c>
      <c r="K60" s="30">
        <v>1534468</v>
      </c>
      <c r="L60" s="30">
        <v>0</v>
      </c>
      <c r="M60" s="30">
        <v>0</v>
      </c>
      <c r="N60" s="30">
        <v>0</v>
      </c>
      <c r="O60" s="30">
        <v>0</v>
      </c>
      <c r="P60" s="30">
        <v>68</v>
      </c>
      <c r="Q60" s="30">
        <v>4288216</v>
      </c>
      <c r="R60" s="30">
        <v>15</v>
      </c>
      <c r="S60" s="30">
        <v>500370</v>
      </c>
      <c r="T60" s="30">
        <v>2</v>
      </c>
      <c r="U60" s="30">
        <v>13248</v>
      </c>
      <c r="V60" s="24">
        <f t="shared" si="0"/>
        <v>689</v>
      </c>
      <c r="W60" s="24">
        <f t="shared" si="1"/>
        <v>35821730</v>
      </c>
    </row>
    <row r="61" spans="1:23" x14ac:dyDescent="0.25">
      <c r="A61" s="5">
        <v>5308</v>
      </c>
      <c r="B61" s="5">
        <v>5104</v>
      </c>
      <c r="C61" s="5" t="s">
        <v>5</v>
      </c>
      <c r="D61" s="30">
        <v>0</v>
      </c>
      <c r="E61" s="30">
        <v>0</v>
      </c>
      <c r="F61" s="30">
        <v>0</v>
      </c>
      <c r="G61" s="30">
        <v>0</v>
      </c>
      <c r="H61" s="30">
        <v>23</v>
      </c>
      <c r="I61" s="30">
        <v>1450426</v>
      </c>
      <c r="J61" s="30">
        <v>16</v>
      </c>
      <c r="K61" s="30">
        <v>533728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24">
        <f t="shared" si="0"/>
        <v>39</v>
      </c>
      <c r="W61" s="24">
        <f t="shared" si="1"/>
        <v>1984154</v>
      </c>
    </row>
    <row r="62" spans="1:23" x14ac:dyDescent="0.25">
      <c r="A62" s="5">
        <v>5309</v>
      </c>
      <c r="B62" s="5">
        <v>5103</v>
      </c>
      <c r="C62" s="5" t="s">
        <v>716</v>
      </c>
      <c r="D62" s="30">
        <v>195</v>
      </c>
      <c r="E62" s="30">
        <v>12297090</v>
      </c>
      <c r="F62" s="30">
        <v>87</v>
      </c>
      <c r="G62" s="30">
        <v>2902146</v>
      </c>
      <c r="H62" s="30">
        <v>82</v>
      </c>
      <c r="I62" s="30">
        <v>5171084</v>
      </c>
      <c r="J62" s="30">
        <v>75</v>
      </c>
      <c r="K62" s="30">
        <v>2501850</v>
      </c>
      <c r="L62" s="30">
        <v>0</v>
      </c>
      <c r="M62" s="30">
        <v>0</v>
      </c>
      <c r="N62" s="30">
        <v>0</v>
      </c>
      <c r="O62" s="30">
        <v>0</v>
      </c>
      <c r="P62" s="30">
        <v>41</v>
      </c>
      <c r="Q62" s="30">
        <v>2585542</v>
      </c>
      <c r="R62" s="30">
        <v>13</v>
      </c>
      <c r="S62" s="30">
        <v>433654</v>
      </c>
      <c r="T62" s="30">
        <v>0</v>
      </c>
      <c r="U62" s="30">
        <v>0</v>
      </c>
      <c r="V62" s="24">
        <f t="shared" si="0"/>
        <v>493</v>
      </c>
      <c r="W62" s="24">
        <f t="shared" si="1"/>
        <v>25891366</v>
      </c>
    </row>
    <row r="63" spans="1:23" x14ac:dyDescent="0.25">
      <c r="A63" s="5">
        <v>5401</v>
      </c>
      <c r="B63" s="5">
        <v>5601</v>
      </c>
      <c r="C63" s="5" t="s">
        <v>6</v>
      </c>
      <c r="D63" s="30">
        <v>617</v>
      </c>
      <c r="E63" s="30">
        <v>38909254</v>
      </c>
      <c r="F63" s="30">
        <v>487</v>
      </c>
      <c r="G63" s="30">
        <v>16245346</v>
      </c>
      <c r="H63" s="30">
        <v>280</v>
      </c>
      <c r="I63" s="30">
        <v>17657360</v>
      </c>
      <c r="J63" s="30">
        <v>171</v>
      </c>
      <c r="K63" s="30">
        <v>5704218</v>
      </c>
      <c r="L63" s="30">
        <v>0</v>
      </c>
      <c r="M63" s="30">
        <v>0</v>
      </c>
      <c r="N63" s="30">
        <v>0</v>
      </c>
      <c r="O63" s="30">
        <v>0</v>
      </c>
      <c r="P63" s="30">
        <v>133</v>
      </c>
      <c r="Q63" s="30">
        <v>8387246</v>
      </c>
      <c r="R63" s="30">
        <v>32</v>
      </c>
      <c r="S63" s="30">
        <v>1067456</v>
      </c>
      <c r="T63" s="30">
        <v>2</v>
      </c>
      <c r="U63" s="30">
        <v>126124</v>
      </c>
      <c r="V63" s="24">
        <f t="shared" si="0"/>
        <v>1722</v>
      </c>
      <c r="W63" s="24">
        <f t="shared" si="1"/>
        <v>88097004</v>
      </c>
    </row>
    <row r="64" spans="1:23" x14ac:dyDescent="0.25">
      <c r="A64" s="5">
        <v>5402</v>
      </c>
      <c r="B64" s="5">
        <v>5606</v>
      </c>
      <c r="C64" s="5" t="s">
        <v>7</v>
      </c>
      <c r="D64" s="30">
        <v>143</v>
      </c>
      <c r="E64" s="30">
        <v>9017866</v>
      </c>
      <c r="F64" s="30">
        <v>95</v>
      </c>
      <c r="G64" s="30">
        <v>3169010</v>
      </c>
      <c r="H64" s="30">
        <v>34</v>
      </c>
      <c r="I64" s="30">
        <v>2144108</v>
      </c>
      <c r="J64" s="30">
        <v>63</v>
      </c>
      <c r="K64" s="30">
        <v>2101554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24">
        <f t="shared" si="0"/>
        <v>335</v>
      </c>
      <c r="W64" s="24">
        <f t="shared" si="1"/>
        <v>16432538</v>
      </c>
    </row>
    <row r="65" spans="1:23" x14ac:dyDescent="0.25">
      <c r="A65" s="5">
        <v>5403</v>
      </c>
      <c r="B65" s="5">
        <v>5603</v>
      </c>
      <c r="C65" s="5" t="s">
        <v>8</v>
      </c>
      <c r="D65" s="30">
        <v>341</v>
      </c>
      <c r="E65" s="30">
        <v>21504142</v>
      </c>
      <c r="F65" s="30">
        <v>162</v>
      </c>
      <c r="G65" s="30">
        <v>5403996</v>
      </c>
      <c r="H65" s="30">
        <v>80</v>
      </c>
      <c r="I65" s="30">
        <v>5044960</v>
      </c>
      <c r="J65" s="30">
        <v>101</v>
      </c>
      <c r="K65" s="30">
        <v>3369158</v>
      </c>
      <c r="L65" s="30">
        <v>0</v>
      </c>
      <c r="M65" s="30">
        <v>0</v>
      </c>
      <c r="N65" s="30">
        <v>0</v>
      </c>
      <c r="O65" s="30">
        <v>0</v>
      </c>
      <c r="P65" s="30">
        <v>53</v>
      </c>
      <c r="Q65" s="30">
        <v>3342286</v>
      </c>
      <c r="R65" s="30">
        <v>12</v>
      </c>
      <c r="S65" s="30">
        <v>400296</v>
      </c>
      <c r="T65" s="30">
        <v>0</v>
      </c>
      <c r="U65" s="30">
        <v>0</v>
      </c>
      <c r="V65" s="24">
        <f t="shared" si="0"/>
        <v>749</v>
      </c>
      <c r="W65" s="24">
        <f t="shared" si="1"/>
        <v>39064838</v>
      </c>
    </row>
    <row r="66" spans="1:23" x14ac:dyDescent="0.25">
      <c r="A66" s="5">
        <v>5404</v>
      </c>
      <c r="B66" s="5">
        <v>5605</v>
      </c>
      <c r="C66" s="5" t="s">
        <v>9</v>
      </c>
      <c r="D66" s="30">
        <v>110</v>
      </c>
      <c r="E66" s="30">
        <v>6936820</v>
      </c>
      <c r="F66" s="30">
        <v>73</v>
      </c>
      <c r="G66" s="30">
        <v>2435134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24">
        <f t="shared" si="0"/>
        <v>183</v>
      </c>
      <c r="W66" s="24">
        <f t="shared" si="1"/>
        <v>9371954</v>
      </c>
    </row>
    <row r="67" spans="1:23" x14ac:dyDescent="0.25">
      <c r="A67" s="5">
        <v>5405</v>
      </c>
      <c r="B67" s="5">
        <v>5604</v>
      </c>
      <c r="C67" s="5" t="s">
        <v>10</v>
      </c>
      <c r="D67" s="30">
        <v>165</v>
      </c>
      <c r="E67" s="30">
        <v>10405230</v>
      </c>
      <c r="F67" s="30">
        <v>104</v>
      </c>
      <c r="G67" s="30">
        <v>3469232</v>
      </c>
      <c r="H67" s="30">
        <v>87</v>
      </c>
      <c r="I67" s="30">
        <v>5486394</v>
      </c>
      <c r="J67" s="30">
        <v>104</v>
      </c>
      <c r="K67" s="30">
        <v>3469232</v>
      </c>
      <c r="L67" s="30">
        <v>0</v>
      </c>
      <c r="M67" s="30">
        <v>0</v>
      </c>
      <c r="N67" s="30">
        <v>0</v>
      </c>
      <c r="O67" s="30">
        <v>0</v>
      </c>
      <c r="P67" s="30">
        <v>26</v>
      </c>
      <c r="Q67" s="30">
        <v>1639612</v>
      </c>
      <c r="R67" s="30">
        <v>5</v>
      </c>
      <c r="S67" s="30">
        <v>166790</v>
      </c>
      <c r="T67" s="30">
        <v>0</v>
      </c>
      <c r="U67" s="30">
        <v>0</v>
      </c>
      <c r="V67" s="24">
        <f t="shared" si="0"/>
        <v>491</v>
      </c>
      <c r="W67" s="24">
        <f t="shared" si="1"/>
        <v>24636490</v>
      </c>
    </row>
    <row r="68" spans="1:23" x14ac:dyDescent="0.25">
      <c r="A68" s="5">
        <v>5406</v>
      </c>
      <c r="B68" s="5">
        <v>5602</v>
      </c>
      <c r="C68" s="5" t="s">
        <v>11</v>
      </c>
      <c r="D68" s="30">
        <v>143</v>
      </c>
      <c r="E68" s="30">
        <v>9017866</v>
      </c>
      <c r="F68" s="30">
        <v>94</v>
      </c>
      <c r="G68" s="30">
        <v>3135652</v>
      </c>
      <c r="H68" s="30">
        <v>104</v>
      </c>
      <c r="I68" s="30">
        <v>6558448</v>
      </c>
      <c r="J68" s="30">
        <v>65</v>
      </c>
      <c r="K68" s="30">
        <v>2168270</v>
      </c>
      <c r="L68" s="30">
        <v>0</v>
      </c>
      <c r="M68" s="30">
        <v>0</v>
      </c>
      <c r="N68" s="30">
        <v>0</v>
      </c>
      <c r="O68" s="30">
        <v>0</v>
      </c>
      <c r="P68" s="30">
        <v>22</v>
      </c>
      <c r="Q68" s="30">
        <v>1387364</v>
      </c>
      <c r="R68" s="30">
        <v>4</v>
      </c>
      <c r="S68" s="30">
        <v>133432</v>
      </c>
      <c r="T68" s="30">
        <v>0</v>
      </c>
      <c r="U68" s="30">
        <v>0</v>
      </c>
      <c r="V68" s="24">
        <f t="shared" si="0"/>
        <v>432</v>
      </c>
      <c r="W68" s="24">
        <f t="shared" si="1"/>
        <v>22401032</v>
      </c>
    </row>
    <row r="69" spans="1:23" x14ac:dyDescent="0.25">
      <c r="A69" s="5">
        <v>5501</v>
      </c>
      <c r="B69" s="5">
        <v>5501</v>
      </c>
      <c r="C69" s="5" t="s">
        <v>12</v>
      </c>
      <c r="D69" s="30">
        <v>668</v>
      </c>
      <c r="E69" s="30">
        <v>42125416</v>
      </c>
      <c r="F69" s="30">
        <v>426</v>
      </c>
      <c r="G69" s="30">
        <v>14210508</v>
      </c>
      <c r="H69" s="30">
        <v>463</v>
      </c>
      <c r="I69" s="30">
        <v>29197706</v>
      </c>
      <c r="J69" s="30">
        <v>290</v>
      </c>
      <c r="K69" s="30">
        <v>9673820</v>
      </c>
      <c r="L69" s="30">
        <v>0</v>
      </c>
      <c r="M69" s="30">
        <v>0</v>
      </c>
      <c r="N69" s="30">
        <v>0</v>
      </c>
      <c r="O69" s="30">
        <v>0</v>
      </c>
      <c r="P69" s="30">
        <v>131</v>
      </c>
      <c r="Q69" s="30">
        <v>8261122</v>
      </c>
      <c r="R69" s="30">
        <v>32</v>
      </c>
      <c r="S69" s="30">
        <v>1067456</v>
      </c>
      <c r="T69" s="30">
        <v>2</v>
      </c>
      <c r="U69" s="30">
        <v>50300</v>
      </c>
      <c r="V69" s="24">
        <f t="shared" si="0"/>
        <v>2012</v>
      </c>
      <c r="W69" s="24">
        <f t="shared" si="1"/>
        <v>104586328</v>
      </c>
    </row>
    <row r="70" spans="1:23" x14ac:dyDescent="0.25">
      <c r="A70" s="5">
        <v>5502</v>
      </c>
      <c r="B70" s="5">
        <v>5506</v>
      </c>
      <c r="C70" s="5" t="s">
        <v>13</v>
      </c>
      <c r="D70" s="30">
        <v>124</v>
      </c>
      <c r="E70" s="30">
        <v>7819688</v>
      </c>
      <c r="F70" s="30">
        <v>127</v>
      </c>
      <c r="G70" s="30">
        <v>4236466</v>
      </c>
      <c r="H70" s="30">
        <v>78</v>
      </c>
      <c r="I70" s="30">
        <v>4918836</v>
      </c>
      <c r="J70" s="30">
        <v>60</v>
      </c>
      <c r="K70" s="30">
        <v>2001480</v>
      </c>
      <c r="L70" s="30">
        <v>0</v>
      </c>
      <c r="M70" s="30">
        <v>0</v>
      </c>
      <c r="N70" s="30">
        <v>0</v>
      </c>
      <c r="O70" s="30">
        <v>0</v>
      </c>
      <c r="P70" s="30">
        <v>13</v>
      </c>
      <c r="Q70" s="30">
        <v>819806</v>
      </c>
      <c r="R70" s="30">
        <v>2</v>
      </c>
      <c r="S70" s="30">
        <v>66716</v>
      </c>
      <c r="T70" s="30">
        <v>0</v>
      </c>
      <c r="U70" s="30">
        <v>0</v>
      </c>
      <c r="V70" s="24">
        <f t="shared" ref="V70:V133" si="2">D70+F70+H70+J70+L70+N70+P70+R70+T70</f>
        <v>404</v>
      </c>
      <c r="W70" s="24">
        <f t="shared" ref="W70:W133" si="3">E70+G70+I70+K70+M70+O70+Q70+S70+U70</f>
        <v>19862992</v>
      </c>
    </row>
    <row r="71" spans="1:23" x14ac:dyDescent="0.25">
      <c r="A71" s="5">
        <v>5503</v>
      </c>
      <c r="B71" s="5">
        <v>5503</v>
      </c>
      <c r="C71" s="5" t="s">
        <v>14</v>
      </c>
      <c r="D71" s="30">
        <v>169</v>
      </c>
      <c r="E71" s="30">
        <v>10657478</v>
      </c>
      <c r="F71" s="30">
        <v>159</v>
      </c>
      <c r="G71" s="30">
        <v>5303922</v>
      </c>
      <c r="H71" s="30">
        <v>68</v>
      </c>
      <c r="I71" s="30">
        <v>4288216</v>
      </c>
      <c r="J71" s="30">
        <v>76</v>
      </c>
      <c r="K71" s="30">
        <v>2535208</v>
      </c>
      <c r="L71" s="30">
        <v>0</v>
      </c>
      <c r="M71" s="30">
        <v>0</v>
      </c>
      <c r="N71" s="30">
        <v>0</v>
      </c>
      <c r="O71" s="30">
        <v>0</v>
      </c>
      <c r="P71" s="30">
        <v>75</v>
      </c>
      <c r="Q71" s="30">
        <v>4729650</v>
      </c>
      <c r="R71" s="30">
        <v>5</v>
      </c>
      <c r="S71" s="30">
        <v>166790</v>
      </c>
      <c r="T71" s="30">
        <v>0</v>
      </c>
      <c r="U71" s="30">
        <v>0</v>
      </c>
      <c r="V71" s="24">
        <f t="shared" si="2"/>
        <v>552</v>
      </c>
      <c r="W71" s="24">
        <f t="shared" si="3"/>
        <v>27681264</v>
      </c>
    </row>
    <row r="72" spans="1:23" x14ac:dyDescent="0.25">
      <c r="A72" s="5">
        <v>5504</v>
      </c>
      <c r="B72" s="5">
        <v>5502</v>
      </c>
      <c r="C72" s="5" t="s">
        <v>15</v>
      </c>
      <c r="D72" s="30">
        <v>327</v>
      </c>
      <c r="E72" s="30">
        <v>20621274</v>
      </c>
      <c r="F72" s="30">
        <v>181</v>
      </c>
      <c r="G72" s="30">
        <v>6037798</v>
      </c>
      <c r="H72" s="30">
        <v>199</v>
      </c>
      <c r="I72" s="30">
        <v>12549338</v>
      </c>
      <c r="J72" s="30">
        <v>95</v>
      </c>
      <c r="K72" s="30">
        <v>3169010</v>
      </c>
      <c r="L72" s="30">
        <v>0</v>
      </c>
      <c r="M72" s="30">
        <v>0</v>
      </c>
      <c r="N72" s="30">
        <v>0</v>
      </c>
      <c r="O72" s="30">
        <v>0</v>
      </c>
      <c r="P72" s="30">
        <v>87</v>
      </c>
      <c r="Q72" s="30">
        <v>5486394</v>
      </c>
      <c r="R72" s="30">
        <v>19</v>
      </c>
      <c r="S72" s="30">
        <v>633802</v>
      </c>
      <c r="T72" s="30">
        <v>0</v>
      </c>
      <c r="U72" s="30">
        <v>0</v>
      </c>
      <c r="V72" s="24">
        <f t="shared" si="2"/>
        <v>908</v>
      </c>
      <c r="W72" s="24">
        <f t="shared" si="3"/>
        <v>48497616</v>
      </c>
    </row>
    <row r="73" spans="1:23" x14ac:dyDescent="0.25">
      <c r="A73" s="5">
        <v>5505</v>
      </c>
      <c r="B73" s="5">
        <v>5504</v>
      </c>
      <c r="C73" s="5" t="s">
        <v>16</v>
      </c>
      <c r="D73" s="30">
        <v>69</v>
      </c>
      <c r="E73" s="30">
        <v>4351278</v>
      </c>
      <c r="F73" s="30">
        <v>94</v>
      </c>
      <c r="G73" s="30">
        <v>3135652</v>
      </c>
      <c r="H73" s="30">
        <v>54</v>
      </c>
      <c r="I73" s="30">
        <v>3405348</v>
      </c>
      <c r="J73" s="30">
        <v>48</v>
      </c>
      <c r="K73" s="30">
        <v>1601184</v>
      </c>
      <c r="L73" s="30">
        <v>0</v>
      </c>
      <c r="M73" s="30">
        <v>0</v>
      </c>
      <c r="N73" s="30">
        <v>0</v>
      </c>
      <c r="O73" s="30">
        <v>0</v>
      </c>
      <c r="P73" s="30">
        <v>28</v>
      </c>
      <c r="Q73" s="30">
        <v>1765736</v>
      </c>
      <c r="R73" s="30">
        <v>7</v>
      </c>
      <c r="S73" s="30">
        <v>233506</v>
      </c>
      <c r="T73" s="30">
        <v>1</v>
      </c>
      <c r="U73" s="30">
        <v>37912</v>
      </c>
      <c r="V73" s="24">
        <f t="shared" si="2"/>
        <v>301</v>
      </c>
      <c r="W73" s="24">
        <f t="shared" si="3"/>
        <v>14530616</v>
      </c>
    </row>
    <row r="74" spans="1:23" x14ac:dyDescent="0.25">
      <c r="A74" s="5">
        <v>5506</v>
      </c>
      <c r="B74" s="5">
        <v>5802</v>
      </c>
      <c r="C74" s="5" t="s">
        <v>17</v>
      </c>
      <c r="D74" s="30">
        <v>484</v>
      </c>
      <c r="E74" s="30">
        <v>30522008</v>
      </c>
      <c r="F74" s="30">
        <v>207</v>
      </c>
      <c r="G74" s="30">
        <v>6905106</v>
      </c>
      <c r="H74" s="30">
        <v>57</v>
      </c>
      <c r="I74" s="30">
        <v>3594534</v>
      </c>
      <c r="J74" s="30">
        <v>53</v>
      </c>
      <c r="K74" s="30">
        <v>1767974</v>
      </c>
      <c r="L74" s="30">
        <v>0</v>
      </c>
      <c r="M74" s="30">
        <v>0</v>
      </c>
      <c r="N74" s="30">
        <v>0</v>
      </c>
      <c r="O74" s="30">
        <v>0</v>
      </c>
      <c r="P74" s="30">
        <v>29</v>
      </c>
      <c r="Q74" s="30">
        <v>1828798</v>
      </c>
      <c r="R74" s="30">
        <v>4</v>
      </c>
      <c r="S74" s="30">
        <v>133432</v>
      </c>
      <c r="T74" s="30">
        <v>13</v>
      </c>
      <c r="U74" s="30">
        <v>472264</v>
      </c>
      <c r="V74" s="24">
        <f t="shared" si="2"/>
        <v>847</v>
      </c>
      <c r="W74" s="24">
        <f t="shared" si="3"/>
        <v>45224116</v>
      </c>
    </row>
    <row r="75" spans="1:23" x14ac:dyDescent="0.25">
      <c r="A75" s="5">
        <v>5507</v>
      </c>
      <c r="B75" s="5">
        <v>5803</v>
      </c>
      <c r="C75" s="5" t="s">
        <v>717</v>
      </c>
      <c r="D75" s="30">
        <v>190</v>
      </c>
      <c r="E75" s="30">
        <v>11981780</v>
      </c>
      <c r="F75" s="30">
        <v>113</v>
      </c>
      <c r="G75" s="30">
        <v>3769454</v>
      </c>
      <c r="H75" s="30">
        <v>39</v>
      </c>
      <c r="I75" s="30">
        <v>2459418</v>
      </c>
      <c r="J75" s="30">
        <v>94</v>
      </c>
      <c r="K75" s="30">
        <v>3135652</v>
      </c>
      <c r="L75" s="30">
        <v>0</v>
      </c>
      <c r="M75" s="30">
        <v>0</v>
      </c>
      <c r="N75" s="30">
        <v>0</v>
      </c>
      <c r="O75" s="30">
        <v>0</v>
      </c>
      <c r="P75" s="30">
        <v>19</v>
      </c>
      <c r="Q75" s="30">
        <v>1198178</v>
      </c>
      <c r="R75" s="30">
        <v>4</v>
      </c>
      <c r="S75" s="30">
        <v>133432</v>
      </c>
      <c r="T75" s="30">
        <v>0</v>
      </c>
      <c r="U75" s="30">
        <v>0</v>
      </c>
      <c r="V75" s="24">
        <f t="shared" si="2"/>
        <v>459</v>
      </c>
      <c r="W75" s="24">
        <f t="shared" si="3"/>
        <v>22677914</v>
      </c>
    </row>
    <row r="76" spans="1:23" x14ac:dyDescent="0.25">
      <c r="A76" s="5">
        <v>5601</v>
      </c>
      <c r="B76" s="5">
        <v>5701</v>
      </c>
      <c r="C76" s="5" t="s">
        <v>18</v>
      </c>
      <c r="D76" s="30">
        <v>779</v>
      </c>
      <c r="E76" s="30">
        <v>49125298</v>
      </c>
      <c r="F76" s="30">
        <v>486</v>
      </c>
      <c r="G76" s="30">
        <v>16211988</v>
      </c>
      <c r="H76" s="30">
        <v>129</v>
      </c>
      <c r="I76" s="30">
        <v>8134998</v>
      </c>
      <c r="J76" s="30">
        <v>88</v>
      </c>
      <c r="K76" s="30">
        <v>2935504</v>
      </c>
      <c r="L76" s="30">
        <v>12</v>
      </c>
      <c r="M76" s="30">
        <v>756744</v>
      </c>
      <c r="N76" s="30">
        <v>1</v>
      </c>
      <c r="O76" s="30">
        <v>33358</v>
      </c>
      <c r="P76" s="30">
        <v>143</v>
      </c>
      <c r="Q76" s="30">
        <v>9017866</v>
      </c>
      <c r="R76" s="30">
        <v>10</v>
      </c>
      <c r="S76" s="30">
        <v>333580</v>
      </c>
      <c r="T76" s="30">
        <v>8</v>
      </c>
      <c r="U76" s="30">
        <v>303296</v>
      </c>
      <c r="V76" s="24">
        <f t="shared" si="2"/>
        <v>1656</v>
      </c>
      <c r="W76" s="24">
        <f t="shared" si="3"/>
        <v>86852632</v>
      </c>
    </row>
    <row r="77" spans="1:23" x14ac:dyDescent="0.25">
      <c r="A77" s="5">
        <v>5602</v>
      </c>
      <c r="B77" s="5">
        <v>5704</v>
      </c>
      <c r="C77" s="5" t="s">
        <v>19</v>
      </c>
      <c r="D77" s="30">
        <v>101</v>
      </c>
      <c r="E77" s="30">
        <v>6369262</v>
      </c>
      <c r="F77" s="30">
        <v>94</v>
      </c>
      <c r="G77" s="30">
        <v>3135652</v>
      </c>
      <c r="H77" s="30">
        <v>43</v>
      </c>
      <c r="I77" s="30">
        <v>2711666</v>
      </c>
      <c r="J77" s="30">
        <v>30</v>
      </c>
      <c r="K77" s="30">
        <v>1000740</v>
      </c>
      <c r="L77" s="30">
        <v>0</v>
      </c>
      <c r="M77" s="30">
        <v>0</v>
      </c>
      <c r="N77" s="30">
        <v>0</v>
      </c>
      <c r="O77" s="30">
        <v>0</v>
      </c>
      <c r="P77" s="30">
        <v>24</v>
      </c>
      <c r="Q77" s="30">
        <v>1513488</v>
      </c>
      <c r="R77" s="30">
        <v>5</v>
      </c>
      <c r="S77" s="30">
        <v>166790</v>
      </c>
      <c r="T77" s="30">
        <v>0</v>
      </c>
      <c r="U77" s="30">
        <v>0</v>
      </c>
      <c r="V77" s="24">
        <f t="shared" si="2"/>
        <v>297</v>
      </c>
      <c r="W77" s="24">
        <f t="shared" si="3"/>
        <v>14897598</v>
      </c>
    </row>
    <row r="78" spans="1:23" x14ac:dyDescent="0.25">
      <c r="A78" s="5">
        <v>5603</v>
      </c>
      <c r="B78" s="5">
        <v>5702</v>
      </c>
      <c r="C78" s="5" t="s">
        <v>20</v>
      </c>
      <c r="D78" s="30">
        <v>161</v>
      </c>
      <c r="E78" s="30">
        <v>10152982</v>
      </c>
      <c r="F78" s="30">
        <v>149</v>
      </c>
      <c r="G78" s="30">
        <v>4970342</v>
      </c>
      <c r="H78" s="30">
        <v>37</v>
      </c>
      <c r="I78" s="30">
        <v>2333294</v>
      </c>
      <c r="J78" s="30">
        <v>65</v>
      </c>
      <c r="K78" s="30">
        <v>2168270</v>
      </c>
      <c r="L78" s="30">
        <v>0</v>
      </c>
      <c r="M78" s="30">
        <v>0</v>
      </c>
      <c r="N78" s="30">
        <v>0</v>
      </c>
      <c r="O78" s="30">
        <v>0</v>
      </c>
      <c r="P78" s="30">
        <v>48</v>
      </c>
      <c r="Q78" s="30">
        <v>3026976</v>
      </c>
      <c r="R78" s="30">
        <v>7</v>
      </c>
      <c r="S78" s="30">
        <v>233506</v>
      </c>
      <c r="T78" s="30">
        <v>0</v>
      </c>
      <c r="U78" s="30">
        <v>0</v>
      </c>
      <c r="V78" s="24">
        <f t="shared" si="2"/>
        <v>467</v>
      </c>
      <c r="W78" s="24">
        <f t="shared" si="3"/>
        <v>22885370</v>
      </c>
    </row>
    <row r="79" spans="1:23" x14ac:dyDescent="0.25">
      <c r="A79" s="5">
        <v>5604</v>
      </c>
      <c r="B79" s="5">
        <v>5705</v>
      </c>
      <c r="C79" s="5" t="s">
        <v>21</v>
      </c>
      <c r="D79" s="30">
        <v>195</v>
      </c>
      <c r="E79" s="30">
        <v>12297090</v>
      </c>
      <c r="F79" s="30">
        <v>137</v>
      </c>
      <c r="G79" s="30">
        <v>4570046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27</v>
      </c>
      <c r="Q79" s="30">
        <v>1702674</v>
      </c>
      <c r="R79" s="30">
        <v>3</v>
      </c>
      <c r="S79" s="30">
        <v>100074</v>
      </c>
      <c r="T79" s="30">
        <v>0</v>
      </c>
      <c r="U79" s="30">
        <v>0</v>
      </c>
      <c r="V79" s="24">
        <f t="shared" si="2"/>
        <v>362</v>
      </c>
      <c r="W79" s="24">
        <f t="shared" si="3"/>
        <v>18669884</v>
      </c>
    </row>
    <row r="80" spans="1:23" x14ac:dyDescent="0.25">
      <c r="A80" s="5">
        <v>5605</v>
      </c>
      <c r="B80" s="5">
        <v>5706</v>
      </c>
      <c r="C80" s="5" t="s">
        <v>718</v>
      </c>
      <c r="D80" s="30">
        <v>91</v>
      </c>
      <c r="E80" s="30">
        <v>5738642</v>
      </c>
      <c r="F80" s="30">
        <v>92</v>
      </c>
      <c r="G80" s="30">
        <v>3068936</v>
      </c>
      <c r="H80" s="30">
        <v>64</v>
      </c>
      <c r="I80" s="30">
        <v>4035968</v>
      </c>
      <c r="J80" s="30">
        <v>63</v>
      </c>
      <c r="K80" s="30">
        <v>2101554</v>
      </c>
      <c r="L80" s="30">
        <v>0</v>
      </c>
      <c r="M80" s="30">
        <v>0</v>
      </c>
      <c r="N80" s="30">
        <v>0</v>
      </c>
      <c r="O80" s="30">
        <v>0</v>
      </c>
      <c r="P80" s="30">
        <v>29</v>
      </c>
      <c r="Q80" s="30">
        <v>1828798</v>
      </c>
      <c r="R80" s="30">
        <v>8</v>
      </c>
      <c r="S80" s="30">
        <v>266864</v>
      </c>
      <c r="T80" s="30">
        <v>1</v>
      </c>
      <c r="U80" s="30">
        <v>0</v>
      </c>
      <c r="V80" s="24">
        <f t="shared" si="2"/>
        <v>348</v>
      </c>
      <c r="W80" s="24">
        <f t="shared" si="3"/>
        <v>17040762</v>
      </c>
    </row>
    <row r="81" spans="1:23" x14ac:dyDescent="0.25">
      <c r="A81" s="5">
        <v>5606</v>
      </c>
      <c r="B81" s="5">
        <v>5703</v>
      </c>
      <c r="C81" s="5" t="s">
        <v>719</v>
      </c>
      <c r="D81" s="30">
        <v>271</v>
      </c>
      <c r="E81" s="30">
        <v>17089802</v>
      </c>
      <c r="F81" s="30">
        <v>206</v>
      </c>
      <c r="G81" s="30">
        <v>6871748</v>
      </c>
      <c r="H81" s="30">
        <v>0</v>
      </c>
      <c r="I81" s="30">
        <v>0</v>
      </c>
      <c r="J81" s="30">
        <v>0</v>
      </c>
      <c r="K81" s="30">
        <v>0</v>
      </c>
      <c r="L81" s="30">
        <v>61</v>
      </c>
      <c r="M81" s="30">
        <v>3846782</v>
      </c>
      <c r="N81" s="30">
        <v>4</v>
      </c>
      <c r="O81" s="30">
        <v>133432</v>
      </c>
      <c r="P81" s="30">
        <v>59</v>
      </c>
      <c r="Q81" s="30">
        <v>3720658</v>
      </c>
      <c r="R81" s="30">
        <v>11</v>
      </c>
      <c r="S81" s="30">
        <v>366938</v>
      </c>
      <c r="T81" s="30">
        <v>0</v>
      </c>
      <c r="U81" s="30">
        <v>0</v>
      </c>
      <c r="V81" s="24">
        <f t="shared" si="2"/>
        <v>612</v>
      </c>
      <c r="W81" s="24">
        <f t="shared" si="3"/>
        <v>32029360</v>
      </c>
    </row>
    <row r="82" spans="1:23" x14ac:dyDescent="0.25">
      <c r="A82" s="5">
        <v>5701</v>
      </c>
      <c r="B82" s="5">
        <v>5301</v>
      </c>
      <c r="C82" s="5" t="s">
        <v>22</v>
      </c>
      <c r="D82" s="30">
        <v>499</v>
      </c>
      <c r="E82" s="30">
        <v>31467938</v>
      </c>
      <c r="F82" s="30">
        <v>313</v>
      </c>
      <c r="G82" s="30">
        <v>10441054</v>
      </c>
      <c r="H82" s="30">
        <v>107</v>
      </c>
      <c r="I82" s="30">
        <v>6747634</v>
      </c>
      <c r="J82" s="30">
        <v>55</v>
      </c>
      <c r="K82" s="30">
        <v>1834690</v>
      </c>
      <c r="L82" s="30">
        <v>0</v>
      </c>
      <c r="M82" s="30">
        <v>0</v>
      </c>
      <c r="N82" s="30">
        <v>0</v>
      </c>
      <c r="O82" s="30">
        <v>0</v>
      </c>
      <c r="P82" s="30">
        <v>67</v>
      </c>
      <c r="Q82" s="30">
        <v>4225154</v>
      </c>
      <c r="R82" s="30">
        <v>12</v>
      </c>
      <c r="S82" s="30">
        <v>400296</v>
      </c>
      <c r="T82" s="30">
        <v>2</v>
      </c>
      <c r="U82" s="30">
        <v>66212</v>
      </c>
      <c r="V82" s="24">
        <f t="shared" si="2"/>
        <v>1055</v>
      </c>
      <c r="W82" s="24">
        <f t="shared" si="3"/>
        <v>55182978</v>
      </c>
    </row>
    <row r="83" spans="1:23" x14ac:dyDescent="0.25">
      <c r="A83" s="5">
        <v>5702</v>
      </c>
      <c r="B83" s="5">
        <v>5302</v>
      </c>
      <c r="C83" s="5" t="s">
        <v>23</v>
      </c>
      <c r="D83" s="30">
        <v>153</v>
      </c>
      <c r="E83" s="30">
        <v>9648486</v>
      </c>
      <c r="F83" s="30">
        <v>122</v>
      </c>
      <c r="G83" s="30">
        <v>4069676</v>
      </c>
      <c r="H83" s="30">
        <v>52</v>
      </c>
      <c r="I83" s="30">
        <v>3279224</v>
      </c>
      <c r="J83" s="30">
        <v>47</v>
      </c>
      <c r="K83" s="30">
        <v>1567826</v>
      </c>
      <c r="L83" s="30">
        <v>0</v>
      </c>
      <c r="M83" s="30">
        <v>0</v>
      </c>
      <c r="N83" s="30">
        <v>0</v>
      </c>
      <c r="O83" s="30">
        <v>0</v>
      </c>
      <c r="P83" s="30">
        <v>30</v>
      </c>
      <c r="Q83" s="30">
        <v>1891860</v>
      </c>
      <c r="R83" s="30">
        <v>9</v>
      </c>
      <c r="S83" s="30">
        <v>300222</v>
      </c>
      <c r="T83" s="30">
        <v>3</v>
      </c>
      <c r="U83" s="30">
        <v>84032</v>
      </c>
      <c r="V83" s="24">
        <f t="shared" si="2"/>
        <v>416</v>
      </c>
      <c r="W83" s="24">
        <f t="shared" si="3"/>
        <v>20841326</v>
      </c>
    </row>
    <row r="84" spans="1:23" x14ac:dyDescent="0.25">
      <c r="A84" s="5">
        <v>5703</v>
      </c>
      <c r="B84" s="5">
        <v>5304</v>
      </c>
      <c r="C84" s="5" t="s">
        <v>24</v>
      </c>
      <c r="D84" s="30">
        <v>284</v>
      </c>
      <c r="E84" s="30">
        <v>17909608</v>
      </c>
      <c r="F84" s="30">
        <v>99</v>
      </c>
      <c r="G84" s="30">
        <v>3302442</v>
      </c>
      <c r="H84" s="30">
        <v>69</v>
      </c>
      <c r="I84" s="30">
        <v>4351278</v>
      </c>
      <c r="J84" s="30">
        <v>50</v>
      </c>
      <c r="K84" s="30">
        <v>1667900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24">
        <f t="shared" si="2"/>
        <v>502</v>
      </c>
      <c r="W84" s="24">
        <f t="shared" si="3"/>
        <v>27231228</v>
      </c>
    </row>
    <row r="85" spans="1:23" x14ac:dyDescent="0.25">
      <c r="A85" s="5">
        <v>5704</v>
      </c>
      <c r="B85" s="5">
        <v>5303</v>
      </c>
      <c r="C85" s="5" t="s">
        <v>25</v>
      </c>
      <c r="D85" s="30">
        <v>86</v>
      </c>
      <c r="E85" s="30">
        <v>5423332</v>
      </c>
      <c r="F85" s="30">
        <v>81</v>
      </c>
      <c r="G85" s="30">
        <v>2701998</v>
      </c>
      <c r="H85" s="30">
        <v>35</v>
      </c>
      <c r="I85" s="30">
        <v>2207170</v>
      </c>
      <c r="J85" s="30">
        <v>43</v>
      </c>
      <c r="K85" s="30">
        <v>1434394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24">
        <f t="shared" si="2"/>
        <v>245</v>
      </c>
      <c r="W85" s="24">
        <f t="shared" si="3"/>
        <v>11766894</v>
      </c>
    </row>
    <row r="86" spans="1:23" x14ac:dyDescent="0.25">
      <c r="A86" s="5">
        <v>6101</v>
      </c>
      <c r="B86" s="5">
        <v>6101</v>
      </c>
      <c r="C86" s="5" t="s">
        <v>26</v>
      </c>
      <c r="D86" s="30">
        <v>1659</v>
      </c>
      <c r="E86" s="30">
        <v>104619858</v>
      </c>
      <c r="F86" s="30">
        <v>907</v>
      </c>
      <c r="G86" s="30">
        <v>30255706</v>
      </c>
      <c r="H86" s="30">
        <v>981</v>
      </c>
      <c r="I86" s="30">
        <v>61863822</v>
      </c>
      <c r="J86" s="30">
        <v>504</v>
      </c>
      <c r="K86" s="30">
        <v>16812432</v>
      </c>
      <c r="L86" s="30">
        <v>26</v>
      </c>
      <c r="M86" s="30">
        <v>1639612</v>
      </c>
      <c r="N86" s="30">
        <v>4</v>
      </c>
      <c r="O86" s="30">
        <v>133432</v>
      </c>
      <c r="P86" s="30">
        <v>127</v>
      </c>
      <c r="Q86" s="30">
        <v>8008874</v>
      </c>
      <c r="R86" s="30">
        <v>6</v>
      </c>
      <c r="S86" s="30">
        <v>200148</v>
      </c>
      <c r="T86" s="30">
        <v>0</v>
      </c>
      <c r="U86" s="30">
        <v>0</v>
      </c>
      <c r="V86" s="24">
        <f t="shared" si="2"/>
        <v>4214</v>
      </c>
      <c r="W86" s="24">
        <f t="shared" si="3"/>
        <v>223533884</v>
      </c>
    </row>
    <row r="87" spans="1:23" x14ac:dyDescent="0.25">
      <c r="A87" s="5">
        <v>6102</v>
      </c>
      <c r="B87" s="5">
        <v>6108</v>
      </c>
      <c r="C87" s="5" t="s">
        <v>720</v>
      </c>
      <c r="D87" s="30">
        <v>329</v>
      </c>
      <c r="E87" s="30">
        <v>20747398</v>
      </c>
      <c r="F87" s="30">
        <v>174</v>
      </c>
      <c r="G87" s="30">
        <v>5804292</v>
      </c>
      <c r="H87" s="30">
        <v>133</v>
      </c>
      <c r="I87" s="30">
        <v>8387246</v>
      </c>
      <c r="J87" s="30">
        <v>92</v>
      </c>
      <c r="K87" s="30">
        <v>3068936</v>
      </c>
      <c r="L87" s="30">
        <v>0</v>
      </c>
      <c r="M87" s="30">
        <v>0</v>
      </c>
      <c r="N87" s="30">
        <v>0</v>
      </c>
      <c r="O87" s="30">
        <v>0</v>
      </c>
      <c r="P87" s="30">
        <v>60</v>
      </c>
      <c r="Q87" s="30">
        <v>3783720</v>
      </c>
      <c r="R87" s="30">
        <v>8</v>
      </c>
      <c r="S87" s="30">
        <v>266864</v>
      </c>
      <c r="T87" s="30">
        <v>0</v>
      </c>
      <c r="U87" s="30">
        <v>0</v>
      </c>
      <c r="V87" s="24">
        <f t="shared" si="2"/>
        <v>796</v>
      </c>
      <c r="W87" s="24">
        <f t="shared" si="3"/>
        <v>42058456</v>
      </c>
    </row>
    <row r="88" spans="1:23" x14ac:dyDescent="0.25">
      <c r="A88" s="5">
        <v>6103</v>
      </c>
      <c r="B88" s="5">
        <v>6106</v>
      </c>
      <c r="C88" s="5" t="s">
        <v>27</v>
      </c>
      <c r="D88" s="30">
        <v>210</v>
      </c>
      <c r="E88" s="30">
        <v>13243020</v>
      </c>
      <c r="F88" s="30">
        <v>238</v>
      </c>
      <c r="G88" s="30">
        <v>7939204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44</v>
      </c>
      <c r="Q88" s="30">
        <v>2774728</v>
      </c>
      <c r="R88" s="30">
        <v>13</v>
      </c>
      <c r="S88" s="30">
        <v>433654</v>
      </c>
      <c r="T88" s="30">
        <v>0</v>
      </c>
      <c r="U88" s="30">
        <v>0</v>
      </c>
      <c r="V88" s="24">
        <f t="shared" si="2"/>
        <v>505</v>
      </c>
      <c r="W88" s="24">
        <f t="shared" si="3"/>
        <v>24390606</v>
      </c>
    </row>
    <row r="89" spans="1:23" x14ac:dyDescent="0.25">
      <c r="A89" s="5">
        <v>6104</v>
      </c>
      <c r="B89" s="5">
        <v>6110</v>
      </c>
      <c r="C89" s="5" t="s">
        <v>721</v>
      </c>
      <c r="D89" s="30">
        <v>333</v>
      </c>
      <c r="E89" s="30">
        <v>20999646</v>
      </c>
      <c r="F89" s="30">
        <v>212</v>
      </c>
      <c r="G89" s="30">
        <v>7071896</v>
      </c>
      <c r="H89" s="30">
        <v>134</v>
      </c>
      <c r="I89" s="30">
        <v>8450308</v>
      </c>
      <c r="J89" s="30">
        <v>68</v>
      </c>
      <c r="K89" s="30">
        <v>2268344</v>
      </c>
      <c r="L89" s="30">
        <v>0</v>
      </c>
      <c r="M89" s="30">
        <v>0</v>
      </c>
      <c r="N89" s="30">
        <v>0</v>
      </c>
      <c r="O89" s="30">
        <v>0</v>
      </c>
      <c r="P89" s="30">
        <v>32</v>
      </c>
      <c r="Q89" s="30">
        <v>2017984</v>
      </c>
      <c r="R89" s="30">
        <v>5</v>
      </c>
      <c r="S89" s="30">
        <v>166790</v>
      </c>
      <c r="T89" s="30">
        <v>2</v>
      </c>
      <c r="U89" s="30">
        <v>75824</v>
      </c>
      <c r="V89" s="24">
        <f t="shared" si="2"/>
        <v>786</v>
      </c>
      <c r="W89" s="24">
        <f t="shared" si="3"/>
        <v>41050792</v>
      </c>
    </row>
    <row r="90" spans="1:23" x14ac:dyDescent="0.25">
      <c r="A90" s="5">
        <v>6105</v>
      </c>
      <c r="B90" s="5">
        <v>6105</v>
      </c>
      <c r="C90" s="5" t="s">
        <v>28</v>
      </c>
      <c r="D90" s="30">
        <v>286</v>
      </c>
      <c r="E90" s="30">
        <v>18035732</v>
      </c>
      <c r="F90" s="30">
        <v>138</v>
      </c>
      <c r="G90" s="30">
        <v>4603404</v>
      </c>
      <c r="H90" s="30">
        <v>142</v>
      </c>
      <c r="I90" s="30">
        <v>8954804</v>
      </c>
      <c r="J90" s="30">
        <v>41</v>
      </c>
      <c r="K90" s="30">
        <v>1367678</v>
      </c>
      <c r="L90" s="30">
        <v>0</v>
      </c>
      <c r="M90" s="30">
        <v>0</v>
      </c>
      <c r="N90" s="30">
        <v>0</v>
      </c>
      <c r="O90" s="30">
        <v>0</v>
      </c>
      <c r="P90" s="30">
        <v>52</v>
      </c>
      <c r="Q90" s="30">
        <v>3279224</v>
      </c>
      <c r="R90" s="30">
        <v>5</v>
      </c>
      <c r="S90" s="30">
        <v>166790</v>
      </c>
      <c r="T90" s="30">
        <v>0</v>
      </c>
      <c r="U90" s="30">
        <v>0</v>
      </c>
      <c r="V90" s="24">
        <f t="shared" si="2"/>
        <v>664</v>
      </c>
      <c r="W90" s="24">
        <f t="shared" si="3"/>
        <v>36407632</v>
      </c>
    </row>
    <row r="91" spans="1:23" x14ac:dyDescent="0.25">
      <c r="A91" s="5">
        <v>6106</v>
      </c>
      <c r="B91" s="5">
        <v>6104</v>
      </c>
      <c r="C91" s="5" t="s">
        <v>29</v>
      </c>
      <c r="D91" s="30">
        <v>292</v>
      </c>
      <c r="E91" s="30">
        <v>18414104</v>
      </c>
      <c r="F91" s="30">
        <v>187</v>
      </c>
      <c r="G91" s="30">
        <v>6237946</v>
      </c>
      <c r="H91" s="30">
        <v>108</v>
      </c>
      <c r="I91" s="30">
        <v>6810696</v>
      </c>
      <c r="J91" s="30">
        <v>53</v>
      </c>
      <c r="K91" s="30">
        <v>1767974</v>
      </c>
      <c r="L91" s="30">
        <v>0</v>
      </c>
      <c r="M91" s="30">
        <v>0</v>
      </c>
      <c r="N91" s="30">
        <v>0</v>
      </c>
      <c r="O91" s="30">
        <v>0</v>
      </c>
      <c r="P91" s="30">
        <v>41</v>
      </c>
      <c r="Q91" s="30">
        <v>2585542</v>
      </c>
      <c r="R91" s="30">
        <v>14</v>
      </c>
      <c r="S91" s="30">
        <v>467012</v>
      </c>
      <c r="T91" s="30">
        <v>0</v>
      </c>
      <c r="U91" s="30">
        <v>0</v>
      </c>
      <c r="V91" s="24">
        <f t="shared" si="2"/>
        <v>695</v>
      </c>
      <c r="W91" s="24">
        <f t="shared" si="3"/>
        <v>36283274</v>
      </c>
    </row>
    <row r="92" spans="1:23" x14ac:dyDescent="0.25">
      <c r="A92" s="5">
        <v>6107</v>
      </c>
      <c r="B92" s="5">
        <v>6102</v>
      </c>
      <c r="C92" s="5" t="s">
        <v>30</v>
      </c>
      <c r="D92" s="30">
        <v>180</v>
      </c>
      <c r="E92" s="30">
        <v>11351160</v>
      </c>
      <c r="F92" s="30">
        <v>114</v>
      </c>
      <c r="G92" s="30">
        <v>3802812</v>
      </c>
      <c r="H92" s="30">
        <v>96</v>
      </c>
      <c r="I92" s="30">
        <v>6053952</v>
      </c>
      <c r="J92" s="30">
        <v>34</v>
      </c>
      <c r="K92" s="30">
        <v>1134172</v>
      </c>
      <c r="L92" s="30">
        <v>0</v>
      </c>
      <c r="M92" s="30">
        <v>0</v>
      </c>
      <c r="N92" s="30">
        <v>0</v>
      </c>
      <c r="O92" s="30">
        <v>0</v>
      </c>
      <c r="P92" s="30">
        <v>11</v>
      </c>
      <c r="Q92" s="30">
        <v>693682</v>
      </c>
      <c r="R92" s="30">
        <v>1</v>
      </c>
      <c r="S92" s="30">
        <v>33358</v>
      </c>
      <c r="T92" s="30">
        <v>0</v>
      </c>
      <c r="U92" s="30">
        <v>0</v>
      </c>
      <c r="V92" s="24">
        <f t="shared" si="2"/>
        <v>436</v>
      </c>
      <c r="W92" s="24">
        <f t="shared" si="3"/>
        <v>23069136</v>
      </c>
    </row>
    <row r="93" spans="1:23" x14ac:dyDescent="0.25">
      <c r="A93" s="5">
        <v>6108</v>
      </c>
      <c r="B93" s="5">
        <v>6112</v>
      </c>
      <c r="C93" s="5" t="s">
        <v>31</v>
      </c>
      <c r="D93" s="30">
        <v>170</v>
      </c>
      <c r="E93" s="30">
        <v>10720540</v>
      </c>
      <c r="F93" s="30">
        <v>90</v>
      </c>
      <c r="G93" s="30">
        <v>3002220</v>
      </c>
      <c r="H93" s="30">
        <v>19</v>
      </c>
      <c r="I93" s="30">
        <v>1198178</v>
      </c>
      <c r="J93" s="30">
        <v>18</v>
      </c>
      <c r="K93" s="30">
        <v>600444</v>
      </c>
      <c r="L93" s="30">
        <v>0</v>
      </c>
      <c r="M93" s="30">
        <v>0</v>
      </c>
      <c r="N93" s="30">
        <v>0</v>
      </c>
      <c r="O93" s="30">
        <v>0</v>
      </c>
      <c r="P93" s="30">
        <v>33</v>
      </c>
      <c r="Q93" s="30">
        <v>2081046</v>
      </c>
      <c r="R93" s="30">
        <v>3</v>
      </c>
      <c r="S93" s="30">
        <v>100074</v>
      </c>
      <c r="T93" s="30">
        <v>0</v>
      </c>
      <c r="U93" s="30">
        <v>0</v>
      </c>
      <c r="V93" s="24">
        <f t="shared" si="2"/>
        <v>333</v>
      </c>
      <c r="W93" s="24">
        <f t="shared" si="3"/>
        <v>17702502</v>
      </c>
    </row>
    <row r="94" spans="1:23" x14ac:dyDescent="0.25">
      <c r="A94" s="5">
        <v>6109</v>
      </c>
      <c r="B94" s="5">
        <v>6107</v>
      </c>
      <c r="C94" s="5" t="s">
        <v>32</v>
      </c>
      <c r="D94" s="30">
        <v>398</v>
      </c>
      <c r="E94" s="30">
        <v>25098676</v>
      </c>
      <c r="F94" s="30">
        <v>211</v>
      </c>
      <c r="G94" s="30">
        <v>7038538</v>
      </c>
      <c r="H94" s="30">
        <v>168</v>
      </c>
      <c r="I94" s="30">
        <v>10594416</v>
      </c>
      <c r="J94" s="30">
        <v>86</v>
      </c>
      <c r="K94" s="30">
        <v>2868788</v>
      </c>
      <c r="L94" s="30">
        <v>0</v>
      </c>
      <c r="M94" s="30">
        <v>0</v>
      </c>
      <c r="N94" s="30">
        <v>0</v>
      </c>
      <c r="O94" s="30">
        <v>0</v>
      </c>
      <c r="P94" s="30">
        <v>35</v>
      </c>
      <c r="Q94" s="30">
        <v>2207170</v>
      </c>
      <c r="R94" s="30">
        <v>4</v>
      </c>
      <c r="S94" s="30">
        <v>133432</v>
      </c>
      <c r="T94" s="30">
        <v>0</v>
      </c>
      <c r="U94" s="30">
        <v>0</v>
      </c>
      <c r="V94" s="24">
        <f t="shared" si="2"/>
        <v>902</v>
      </c>
      <c r="W94" s="24">
        <f t="shared" si="3"/>
        <v>47941020</v>
      </c>
    </row>
    <row r="95" spans="1:23" x14ac:dyDescent="0.25">
      <c r="A95" s="5">
        <v>6110</v>
      </c>
      <c r="B95" s="5">
        <v>6117</v>
      </c>
      <c r="C95" s="5" t="s">
        <v>33</v>
      </c>
      <c r="D95" s="30">
        <v>445</v>
      </c>
      <c r="E95" s="30">
        <v>28062590</v>
      </c>
      <c r="F95" s="30">
        <v>395</v>
      </c>
      <c r="G95" s="30">
        <v>13176410</v>
      </c>
      <c r="H95" s="30">
        <v>191</v>
      </c>
      <c r="I95" s="30">
        <v>12044842</v>
      </c>
      <c r="J95" s="30">
        <v>103</v>
      </c>
      <c r="K95" s="30">
        <v>3435874</v>
      </c>
      <c r="L95" s="30">
        <v>0</v>
      </c>
      <c r="M95" s="30">
        <v>0</v>
      </c>
      <c r="N95" s="30">
        <v>0</v>
      </c>
      <c r="O95" s="30">
        <v>0</v>
      </c>
      <c r="P95" s="30">
        <v>21</v>
      </c>
      <c r="Q95" s="30">
        <v>1324302</v>
      </c>
      <c r="R95" s="30">
        <v>4</v>
      </c>
      <c r="S95" s="30">
        <v>133432</v>
      </c>
      <c r="T95" s="30">
        <v>4</v>
      </c>
      <c r="U95" s="30">
        <v>26496</v>
      </c>
      <c r="V95" s="24">
        <f t="shared" si="2"/>
        <v>1163</v>
      </c>
      <c r="W95" s="24">
        <f t="shared" si="3"/>
        <v>58203946</v>
      </c>
    </row>
    <row r="96" spans="1:23" x14ac:dyDescent="0.25">
      <c r="A96" s="5">
        <v>6111</v>
      </c>
      <c r="B96" s="5">
        <v>6113</v>
      </c>
      <c r="C96" s="5" t="s">
        <v>34</v>
      </c>
      <c r="D96" s="30">
        <v>291</v>
      </c>
      <c r="E96" s="30">
        <v>18351042</v>
      </c>
      <c r="F96" s="30">
        <v>183</v>
      </c>
      <c r="G96" s="30">
        <v>6104514</v>
      </c>
      <c r="H96" s="30">
        <v>72</v>
      </c>
      <c r="I96" s="30">
        <v>4540464</v>
      </c>
      <c r="J96" s="30">
        <v>24</v>
      </c>
      <c r="K96" s="30">
        <v>800592</v>
      </c>
      <c r="L96" s="30">
        <v>0</v>
      </c>
      <c r="M96" s="30">
        <v>0</v>
      </c>
      <c r="N96" s="30">
        <v>0</v>
      </c>
      <c r="O96" s="30">
        <v>0</v>
      </c>
      <c r="P96" s="30">
        <v>86</v>
      </c>
      <c r="Q96" s="30">
        <v>5423332</v>
      </c>
      <c r="R96" s="30">
        <v>11</v>
      </c>
      <c r="S96" s="30">
        <v>366938</v>
      </c>
      <c r="T96" s="30">
        <v>0</v>
      </c>
      <c r="U96" s="30">
        <v>0</v>
      </c>
      <c r="V96" s="24">
        <f t="shared" si="2"/>
        <v>667</v>
      </c>
      <c r="W96" s="24">
        <f t="shared" si="3"/>
        <v>35586882</v>
      </c>
    </row>
    <row r="97" spans="1:23" x14ac:dyDescent="0.25">
      <c r="A97" s="5">
        <v>6112</v>
      </c>
      <c r="B97" s="5">
        <v>6115</v>
      </c>
      <c r="C97" s="5" t="s">
        <v>35</v>
      </c>
      <c r="D97" s="30">
        <v>964</v>
      </c>
      <c r="E97" s="30">
        <v>60791768</v>
      </c>
      <c r="F97" s="30">
        <v>523</v>
      </c>
      <c r="G97" s="30">
        <v>17446234</v>
      </c>
      <c r="H97" s="30">
        <v>269</v>
      </c>
      <c r="I97" s="30">
        <v>16963678</v>
      </c>
      <c r="J97" s="30">
        <v>120</v>
      </c>
      <c r="K97" s="30">
        <v>4002960</v>
      </c>
      <c r="L97" s="30">
        <v>0</v>
      </c>
      <c r="M97" s="30">
        <v>0</v>
      </c>
      <c r="N97" s="30">
        <v>0</v>
      </c>
      <c r="O97" s="30">
        <v>0</v>
      </c>
      <c r="P97" s="30">
        <v>72</v>
      </c>
      <c r="Q97" s="30">
        <v>4540464</v>
      </c>
      <c r="R97" s="30">
        <v>20</v>
      </c>
      <c r="S97" s="30">
        <v>667160</v>
      </c>
      <c r="T97" s="30">
        <v>2</v>
      </c>
      <c r="U97" s="30">
        <v>75824</v>
      </c>
      <c r="V97" s="24">
        <f t="shared" si="2"/>
        <v>1970</v>
      </c>
      <c r="W97" s="24">
        <f t="shared" si="3"/>
        <v>104488088</v>
      </c>
    </row>
    <row r="98" spans="1:23" x14ac:dyDescent="0.25">
      <c r="A98" s="5">
        <v>6113</v>
      </c>
      <c r="B98" s="5">
        <v>6116</v>
      </c>
      <c r="C98" s="5" t="s">
        <v>36</v>
      </c>
      <c r="D98" s="30">
        <v>154</v>
      </c>
      <c r="E98" s="30">
        <v>9711548</v>
      </c>
      <c r="F98" s="30">
        <v>135</v>
      </c>
      <c r="G98" s="30">
        <v>4503330</v>
      </c>
      <c r="H98" s="30">
        <v>171</v>
      </c>
      <c r="I98" s="30">
        <v>10783602</v>
      </c>
      <c r="J98" s="30">
        <v>55</v>
      </c>
      <c r="K98" s="30">
        <v>1834690</v>
      </c>
      <c r="L98" s="30">
        <v>0</v>
      </c>
      <c r="M98" s="30">
        <v>0</v>
      </c>
      <c r="N98" s="30">
        <v>0</v>
      </c>
      <c r="O98" s="30">
        <v>0</v>
      </c>
      <c r="P98" s="30">
        <v>60</v>
      </c>
      <c r="Q98" s="30">
        <v>3783720</v>
      </c>
      <c r="R98" s="30">
        <v>9</v>
      </c>
      <c r="S98" s="30">
        <v>300222</v>
      </c>
      <c r="T98" s="30">
        <v>0</v>
      </c>
      <c r="U98" s="30">
        <v>0</v>
      </c>
      <c r="V98" s="24">
        <f t="shared" si="2"/>
        <v>584</v>
      </c>
      <c r="W98" s="24">
        <f t="shared" si="3"/>
        <v>30917112</v>
      </c>
    </row>
    <row r="99" spans="1:23" x14ac:dyDescent="0.25">
      <c r="A99" s="5">
        <v>6114</v>
      </c>
      <c r="B99" s="5">
        <v>6111</v>
      </c>
      <c r="C99" s="5" t="s">
        <v>37</v>
      </c>
      <c r="D99" s="30">
        <v>113</v>
      </c>
      <c r="E99" s="30">
        <v>7126006</v>
      </c>
      <c r="F99" s="30">
        <v>88</v>
      </c>
      <c r="G99" s="30">
        <v>2935504</v>
      </c>
      <c r="H99" s="30">
        <v>76</v>
      </c>
      <c r="I99" s="30">
        <v>4792712</v>
      </c>
      <c r="J99" s="30">
        <v>39</v>
      </c>
      <c r="K99" s="30">
        <v>1300962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  <c r="R99" s="30">
        <v>0</v>
      </c>
      <c r="S99" s="30">
        <v>0</v>
      </c>
      <c r="T99" s="30">
        <v>0</v>
      </c>
      <c r="U99" s="30">
        <v>0</v>
      </c>
      <c r="V99" s="24">
        <f t="shared" si="2"/>
        <v>316</v>
      </c>
      <c r="W99" s="24">
        <f t="shared" si="3"/>
        <v>16155184</v>
      </c>
    </row>
    <row r="100" spans="1:23" x14ac:dyDescent="0.25">
      <c r="A100" s="5">
        <v>6115</v>
      </c>
      <c r="B100" s="5">
        <v>6109</v>
      </c>
      <c r="C100" s="5" t="s">
        <v>38</v>
      </c>
      <c r="D100" s="30">
        <v>149</v>
      </c>
      <c r="E100" s="30">
        <v>9396238</v>
      </c>
      <c r="F100" s="30">
        <v>171</v>
      </c>
      <c r="G100" s="30">
        <v>5704218</v>
      </c>
      <c r="H100" s="30">
        <v>75</v>
      </c>
      <c r="I100" s="30">
        <v>4729650</v>
      </c>
      <c r="J100" s="30">
        <v>34</v>
      </c>
      <c r="K100" s="30">
        <v>1134172</v>
      </c>
      <c r="L100" s="30">
        <v>0</v>
      </c>
      <c r="M100" s="30">
        <v>0</v>
      </c>
      <c r="N100" s="30">
        <v>0</v>
      </c>
      <c r="O100" s="30">
        <v>0</v>
      </c>
      <c r="P100" s="30">
        <v>29</v>
      </c>
      <c r="Q100" s="30">
        <v>1828798</v>
      </c>
      <c r="R100" s="30">
        <v>7</v>
      </c>
      <c r="S100" s="30">
        <v>233506</v>
      </c>
      <c r="T100" s="30">
        <v>2</v>
      </c>
      <c r="U100" s="30">
        <v>75824</v>
      </c>
      <c r="V100" s="24">
        <f t="shared" si="2"/>
        <v>467</v>
      </c>
      <c r="W100" s="24">
        <f t="shared" si="3"/>
        <v>23102406</v>
      </c>
    </row>
    <row r="101" spans="1:23" x14ac:dyDescent="0.25">
      <c r="A101" s="5">
        <v>6116</v>
      </c>
      <c r="B101" s="5">
        <v>6103</v>
      </c>
      <c r="C101" s="5" t="s">
        <v>39</v>
      </c>
      <c r="D101" s="30">
        <v>88</v>
      </c>
      <c r="E101" s="30">
        <v>5549456</v>
      </c>
      <c r="F101" s="30">
        <v>64</v>
      </c>
      <c r="G101" s="30">
        <v>2134912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15</v>
      </c>
      <c r="Q101" s="30">
        <v>945930</v>
      </c>
      <c r="R101" s="30">
        <v>0</v>
      </c>
      <c r="S101" s="30">
        <v>0</v>
      </c>
      <c r="T101" s="30">
        <v>0</v>
      </c>
      <c r="U101" s="30">
        <v>0</v>
      </c>
      <c r="V101" s="24">
        <f t="shared" si="2"/>
        <v>167</v>
      </c>
      <c r="W101" s="24">
        <f t="shared" si="3"/>
        <v>8630298</v>
      </c>
    </row>
    <row r="102" spans="1:23" x14ac:dyDescent="0.25">
      <c r="A102" s="5">
        <v>6117</v>
      </c>
      <c r="B102" s="5">
        <v>6114</v>
      </c>
      <c r="C102" s="5" t="s">
        <v>40</v>
      </c>
      <c r="D102" s="30">
        <v>179</v>
      </c>
      <c r="E102" s="30">
        <v>11288098</v>
      </c>
      <c r="F102" s="30">
        <v>110</v>
      </c>
      <c r="G102" s="30">
        <v>3669380</v>
      </c>
      <c r="H102" s="30">
        <v>98</v>
      </c>
      <c r="I102" s="30">
        <v>6180076</v>
      </c>
      <c r="J102" s="30">
        <v>36</v>
      </c>
      <c r="K102" s="30">
        <v>1200888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 s="30">
        <v>0</v>
      </c>
      <c r="S102" s="30">
        <v>0</v>
      </c>
      <c r="T102" s="30">
        <v>0</v>
      </c>
      <c r="U102" s="30">
        <v>0</v>
      </c>
      <c r="V102" s="24">
        <f t="shared" si="2"/>
        <v>423</v>
      </c>
      <c r="W102" s="24">
        <f t="shared" si="3"/>
        <v>22338442</v>
      </c>
    </row>
    <row r="103" spans="1:23" x14ac:dyDescent="0.25">
      <c r="A103" s="5">
        <v>6201</v>
      </c>
      <c r="B103" s="5">
        <v>6301</v>
      </c>
      <c r="C103" s="5" t="s">
        <v>41</v>
      </c>
      <c r="D103" s="30">
        <v>0</v>
      </c>
      <c r="E103" s="30">
        <v>0</v>
      </c>
      <c r="F103" s="30">
        <v>0</v>
      </c>
      <c r="G103" s="30">
        <v>0</v>
      </c>
      <c r="H103" s="30">
        <v>189</v>
      </c>
      <c r="I103" s="30">
        <v>11918718</v>
      </c>
      <c r="J103" s="30">
        <v>157</v>
      </c>
      <c r="K103" s="30">
        <v>5237206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24">
        <f t="shared" si="2"/>
        <v>346</v>
      </c>
      <c r="W103" s="24">
        <f t="shared" si="3"/>
        <v>17155924</v>
      </c>
    </row>
    <row r="104" spans="1:23" x14ac:dyDescent="0.25">
      <c r="A104" s="5">
        <v>6202</v>
      </c>
      <c r="B104" s="5">
        <v>6303</v>
      </c>
      <c r="C104" s="5" t="s">
        <v>42</v>
      </c>
      <c r="D104" s="30">
        <v>0</v>
      </c>
      <c r="E104" s="30">
        <v>0</v>
      </c>
      <c r="F104" s="30">
        <v>0</v>
      </c>
      <c r="G104" s="30">
        <v>0</v>
      </c>
      <c r="H104" s="30">
        <v>67</v>
      </c>
      <c r="I104" s="30">
        <v>4225154</v>
      </c>
      <c r="J104" s="30">
        <v>44</v>
      </c>
      <c r="K104" s="30">
        <v>1467752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v>0</v>
      </c>
      <c r="T104" s="30">
        <v>0</v>
      </c>
      <c r="U104" s="30">
        <v>0</v>
      </c>
      <c r="V104" s="24">
        <f t="shared" si="2"/>
        <v>111</v>
      </c>
      <c r="W104" s="24">
        <f t="shared" si="3"/>
        <v>5692906</v>
      </c>
    </row>
    <row r="105" spans="1:23" x14ac:dyDescent="0.25">
      <c r="A105" s="5">
        <v>6203</v>
      </c>
      <c r="B105" s="5">
        <v>6305</v>
      </c>
      <c r="C105" s="5" t="s">
        <v>43</v>
      </c>
      <c r="D105" s="30">
        <v>0</v>
      </c>
      <c r="E105" s="30">
        <v>0</v>
      </c>
      <c r="F105" s="30">
        <v>0</v>
      </c>
      <c r="G105" s="30">
        <v>0</v>
      </c>
      <c r="H105" s="30">
        <v>48</v>
      </c>
      <c r="I105" s="30">
        <v>3026976</v>
      </c>
      <c r="J105" s="30">
        <v>19</v>
      </c>
      <c r="K105" s="30">
        <v>633802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v>0</v>
      </c>
      <c r="T105" s="30">
        <v>0</v>
      </c>
      <c r="U105" s="30">
        <v>0</v>
      </c>
      <c r="V105" s="24">
        <f t="shared" si="2"/>
        <v>67</v>
      </c>
      <c r="W105" s="24">
        <f t="shared" si="3"/>
        <v>3660778</v>
      </c>
    </row>
    <row r="106" spans="1:23" x14ac:dyDescent="0.25">
      <c r="A106" s="5">
        <v>6204</v>
      </c>
      <c r="B106" s="5">
        <v>6308</v>
      </c>
      <c r="C106" s="5" t="s">
        <v>44</v>
      </c>
      <c r="D106" s="30">
        <v>0</v>
      </c>
      <c r="E106" s="30">
        <v>0</v>
      </c>
      <c r="F106" s="30">
        <v>0</v>
      </c>
      <c r="G106" s="30">
        <v>0</v>
      </c>
      <c r="H106" s="30">
        <v>52</v>
      </c>
      <c r="I106" s="30">
        <v>3279224</v>
      </c>
      <c r="J106" s="30">
        <v>28</v>
      </c>
      <c r="K106" s="30">
        <v>934024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24">
        <f t="shared" si="2"/>
        <v>80</v>
      </c>
      <c r="W106" s="24">
        <f t="shared" si="3"/>
        <v>4213248</v>
      </c>
    </row>
    <row r="107" spans="1:23" x14ac:dyDescent="0.25">
      <c r="A107" s="5">
        <v>6205</v>
      </c>
      <c r="B107" s="5">
        <v>6310</v>
      </c>
      <c r="C107" s="5" t="s">
        <v>45</v>
      </c>
      <c r="D107" s="30">
        <v>478</v>
      </c>
      <c r="E107" s="30">
        <v>30143636</v>
      </c>
      <c r="F107" s="30">
        <v>351</v>
      </c>
      <c r="G107" s="30">
        <v>11708658</v>
      </c>
      <c r="H107" s="30">
        <v>297</v>
      </c>
      <c r="I107" s="30">
        <v>18729414</v>
      </c>
      <c r="J107" s="30">
        <v>109</v>
      </c>
      <c r="K107" s="30">
        <v>3636022</v>
      </c>
      <c r="L107" s="30">
        <v>0</v>
      </c>
      <c r="M107" s="30">
        <v>0</v>
      </c>
      <c r="N107" s="30">
        <v>0</v>
      </c>
      <c r="O107" s="30">
        <v>0</v>
      </c>
      <c r="P107" s="30">
        <v>68</v>
      </c>
      <c r="Q107" s="30">
        <v>4288216</v>
      </c>
      <c r="R107" s="30">
        <v>6</v>
      </c>
      <c r="S107" s="30">
        <v>200148</v>
      </c>
      <c r="T107" s="30">
        <v>0</v>
      </c>
      <c r="U107" s="30">
        <v>0</v>
      </c>
      <c r="V107" s="24">
        <f t="shared" si="2"/>
        <v>1309</v>
      </c>
      <c r="W107" s="24">
        <f t="shared" si="3"/>
        <v>68706094</v>
      </c>
    </row>
    <row r="108" spans="1:23" x14ac:dyDescent="0.25">
      <c r="A108" s="5">
        <v>6206</v>
      </c>
      <c r="B108" s="5">
        <v>6304</v>
      </c>
      <c r="C108" s="5" t="s">
        <v>46</v>
      </c>
      <c r="D108" s="30">
        <v>154</v>
      </c>
      <c r="E108" s="30">
        <v>9711548</v>
      </c>
      <c r="F108" s="30">
        <v>71</v>
      </c>
      <c r="G108" s="30">
        <v>2368418</v>
      </c>
      <c r="H108" s="30">
        <v>20</v>
      </c>
      <c r="I108" s="30">
        <v>1261240</v>
      </c>
      <c r="J108" s="30">
        <v>12</v>
      </c>
      <c r="K108" s="30">
        <v>400296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0</v>
      </c>
      <c r="R108" s="30">
        <v>0</v>
      </c>
      <c r="S108" s="30">
        <v>0</v>
      </c>
      <c r="T108" s="30">
        <v>0</v>
      </c>
      <c r="U108" s="30">
        <v>0</v>
      </c>
      <c r="V108" s="24">
        <f t="shared" si="2"/>
        <v>257</v>
      </c>
      <c r="W108" s="24">
        <f t="shared" si="3"/>
        <v>13741502</v>
      </c>
    </row>
    <row r="109" spans="1:23" x14ac:dyDescent="0.25">
      <c r="A109" s="5">
        <v>6207</v>
      </c>
      <c r="B109" s="5">
        <v>6306</v>
      </c>
      <c r="C109" s="5" t="s">
        <v>47</v>
      </c>
      <c r="D109" s="30">
        <v>137</v>
      </c>
      <c r="E109" s="30">
        <v>8639494</v>
      </c>
      <c r="F109" s="30">
        <v>100</v>
      </c>
      <c r="G109" s="30">
        <v>3335800</v>
      </c>
      <c r="H109" s="30">
        <v>65</v>
      </c>
      <c r="I109" s="30">
        <v>4099030</v>
      </c>
      <c r="J109" s="30">
        <v>27</v>
      </c>
      <c r="K109" s="30">
        <v>900666</v>
      </c>
      <c r="L109" s="30">
        <v>0</v>
      </c>
      <c r="M109" s="30">
        <v>0</v>
      </c>
      <c r="N109" s="30">
        <v>0</v>
      </c>
      <c r="O109" s="30">
        <v>0</v>
      </c>
      <c r="P109" s="30">
        <v>12</v>
      </c>
      <c r="Q109" s="30">
        <v>756744</v>
      </c>
      <c r="R109" s="30">
        <v>2</v>
      </c>
      <c r="S109" s="30">
        <v>66716</v>
      </c>
      <c r="T109" s="30">
        <v>0</v>
      </c>
      <c r="U109" s="30">
        <v>0</v>
      </c>
      <c r="V109" s="24">
        <f t="shared" si="2"/>
        <v>343</v>
      </c>
      <c r="W109" s="24">
        <f t="shared" si="3"/>
        <v>17798450</v>
      </c>
    </row>
    <row r="110" spans="1:23" x14ac:dyDescent="0.25">
      <c r="A110" s="5">
        <v>6208</v>
      </c>
      <c r="B110" s="5">
        <v>6307</v>
      </c>
      <c r="C110" s="5" t="s">
        <v>48</v>
      </c>
      <c r="D110" s="30">
        <v>186</v>
      </c>
      <c r="E110" s="30">
        <v>11729532</v>
      </c>
      <c r="F110" s="30">
        <v>123</v>
      </c>
      <c r="G110" s="30">
        <v>4103034</v>
      </c>
      <c r="H110" s="30">
        <v>93</v>
      </c>
      <c r="I110" s="30">
        <v>5864766</v>
      </c>
      <c r="J110" s="30">
        <v>33</v>
      </c>
      <c r="K110" s="30">
        <v>1100814</v>
      </c>
      <c r="L110" s="30">
        <v>0</v>
      </c>
      <c r="M110" s="30">
        <v>0</v>
      </c>
      <c r="N110" s="30">
        <v>0</v>
      </c>
      <c r="O110" s="30">
        <v>0</v>
      </c>
      <c r="P110" s="30">
        <v>29</v>
      </c>
      <c r="Q110" s="30">
        <v>1828798</v>
      </c>
      <c r="R110" s="30">
        <v>9</v>
      </c>
      <c r="S110" s="30">
        <v>300222</v>
      </c>
      <c r="T110" s="30">
        <v>0</v>
      </c>
      <c r="U110" s="30">
        <v>0</v>
      </c>
      <c r="V110" s="24">
        <f t="shared" si="2"/>
        <v>473</v>
      </c>
      <c r="W110" s="24">
        <f t="shared" si="3"/>
        <v>24927166</v>
      </c>
    </row>
    <row r="111" spans="1:23" x14ac:dyDescent="0.25">
      <c r="A111" s="5">
        <v>6209</v>
      </c>
      <c r="B111" s="5">
        <v>6302</v>
      </c>
      <c r="C111" s="5" t="s">
        <v>722</v>
      </c>
      <c r="D111" s="30">
        <v>281</v>
      </c>
      <c r="E111" s="30">
        <v>17720422</v>
      </c>
      <c r="F111" s="30">
        <v>183</v>
      </c>
      <c r="G111" s="30">
        <v>6104514</v>
      </c>
      <c r="H111" s="30">
        <v>87</v>
      </c>
      <c r="I111" s="30">
        <v>5486394</v>
      </c>
      <c r="J111" s="30">
        <v>15</v>
      </c>
      <c r="K111" s="30">
        <v>500370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  <c r="S111" s="30">
        <v>0</v>
      </c>
      <c r="T111" s="30">
        <v>0</v>
      </c>
      <c r="U111" s="30">
        <v>0</v>
      </c>
      <c r="V111" s="24">
        <f t="shared" si="2"/>
        <v>566</v>
      </c>
      <c r="W111" s="24">
        <f t="shared" si="3"/>
        <v>29811700</v>
      </c>
    </row>
    <row r="112" spans="1:23" x14ac:dyDescent="0.25">
      <c r="A112" s="5">
        <v>6214</v>
      </c>
      <c r="B112" s="5">
        <v>6309</v>
      </c>
      <c r="C112" s="5" t="s">
        <v>49</v>
      </c>
      <c r="D112" s="30">
        <v>74</v>
      </c>
      <c r="E112" s="30">
        <v>4666588</v>
      </c>
      <c r="F112" s="30">
        <v>37</v>
      </c>
      <c r="G112" s="30">
        <v>1234246</v>
      </c>
      <c r="H112" s="30">
        <v>43</v>
      </c>
      <c r="I112" s="30">
        <v>2711666</v>
      </c>
      <c r="J112" s="30">
        <v>6</v>
      </c>
      <c r="K112" s="30">
        <v>200148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0">
        <v>0</v>
      </c>
      <c r="R112" s="30">
        <v>0</v>
      </c>
      <c r="S112" s="30">
        <v>0</v>
      </c>
      <c r="T112" s="30">
        <v>0</v>
      </c>
      <c r="U112" s="30">
        <v>0</v>
      </c>
      <c r="V112" s="24">
        <f t="shared" si="2"/>
        <v>160</v>
      </c>
      <c r="W112" s="24">
        <f t="shared" si="3"/>
        <v>8812648</v>
      </c>
    </row>
    <row r="113" spans="1:23" x14ac:dyDescent="0.25">
      <c r="A113" s="5">
        <v>6301</v>
      </c>
      <c r="B113" s="5">
        <v>6201</v>
      </c>
      <c r="C113" s="5" t="s">
        <v>50</v>
      </c>
      <c r="D113" s="30">
        <v>293</v>
      </c>
      <c r="E113" s="30">
        <v>18477166</v>
      </c>
      <c r="F113" s="30">
        <v>156</v>
      </c>
      <c r="G113" s="30">
        <v>5203848</v>
      </c>
      <c r="H113" s="30">
        <v>21</v>
      </c>
      <c r="I113" s="30">
        <v>1324302</v>
      </c>
      <c r="J113" s="30">
        <v>17</v>
      </c>
      <c r="K113" s="30">
        <v>567086</v>
      </c>
      <c r="L113" s="30">
        <v>0</v>
      </c>
      <c r="M113" s="30">
        <v>0</v>
      </c>
      <c r="N113" s="30">
        <v>0</v>
      </c>
      <c r="O113" s="30">
        <v>0</v>
      </c>
      <c r="P113" s="30">
        <v>18</v>
      </c>
      <c r="Q113" s="30">
        <v>1135116</v>
      </c>
      <c r="R113" s="30">
        <v>2</v>
      </c>
      <c r="S113" s="30">
        <v>66716</v>
      </c>
      <c r="T113" s="30">
        <v>2</v>
      </c>
      <c r="U113" s="30">
        <v>72656</v>
      </c>
      <c r="V113" s="24">
        <f t="shared" si="2"/>
        <v>509</v>
      </c>
      <c r="W113" s="24">
        <f t="shared" si="3"/>
        <v>26846890</v>
      </c>
    </row>
    <row r="114" spans="1:23" x14ac:dyDescent="0.25">
      <c r="A114" s="5">
        <v>6302</v>
      </c>
      <c r="B114" s="5">
        <v>6205</v>
      </c>
      <c r="C114" s="5" t="s">
        <v>51</v>
      </c>
      <c r="D114" s="30">
        <v>170</v>
      </c>
      <c r="E114" s="30">
        <v>10720540</v>
      </c>
      <c r="F114" s="30">
        <v>86</v>
      </c>
      <c r="G114" s="30">
        <v>2868788</v>
      </c>
      <c r="H114" s="30">
        <v>84</v>
      </c>
      <c r="I114" s="30">
        <v>5297208</v>
      </c>
      <c r="J114" s="30">
        <v>14</v>
      </c>
      <c r="K114" s="30">
        <v>467012</v>
      </c>
      <c r="L114" s="30">
        <v>0</v>
      </c>
      <c r="M114" s="30">
        <v>0</v>
      </c>
      <c r="N114" s="30">
        <v>0</v>
      </c>
      <c r="O114" s="30">
        <v>0</v>
      </c>
      <c r="P114" s="30">
        <v>9</v>
      </c>
      <c r="Q114" s="30">
        <v>567558</v>
      </c>
      <c r="R114" s="30">
        <v>2</v>
      </c>
      <c r="S114" s="30">
        <v>66716</v>
      </c>
      <c r="T114" s="30">
        <v>0</v>
      </c>
      <c r="U114" s="30">
        <v>0</v>
      </c>
      <c r="V114" s="24">
        <f t="shared" si="2"/>
        <v>365</v>
      </c>
      <c r="W114" s="24">
        <f t="shared" si="3"/>
        <v>19987822</v>
      </c>
    </row>
    <row r="115" spans="1:23" x14ac:dyDescent="0.25">
      <c r="A115" s="5">
        <v>6303</v>
      </c>
      <c r="B115" s="5">
        <v>6203</v>
      </c>
      <c r="C115" s="5" t="s">
        <v>52</v>
      </c>
      <c r="D115" s="30">
        <v>112</v>
      </c>
      <c r="E115" s="30">
        <v>7062944</v>
      </c>
      <c r="F115" s="30">
        <v>85</v>
      </c>
      <c r="G115" s="30">
        <v>2835430</v>
      </c>
      <c r="H115" s="30">
        <v>42</v>
      </c>
      <c r="I115" s="30">
        <v>2648604</v>
      </c>
      <c r="J115" s="30">
        <v>9</v>
      </c>
      <c r="K115" s="30">
        <v>300222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  <c r="S115" s="30">
        <v>0</v>
      </c>
      <c r="T115" s="30">
        <v>0</v>
      </c>
      <c r="U115" s="30">
        <v>0</v>
      </c>
      <c r="V115" s="24">
        <f t="shared" si="2"/>
        <v>248</v>
      </c>
      <c r="W115" s="24">
        <f t="shared" si="3"/>
        <v>12847200</v>
      </c>
    </row>
    <row r="116" spans="1:23" x14ac:dyDescent="0.25">
      <c r="A116" s="5">
        <v>6304</v>
      </c>
      <c r="B116" s="5">
        <v>6202</v>
      </c>
      <c r="C116" s="5" t="s">
        <v>53</v>
      </c>
      <c r="D116" s="30">
        <v>63</v>
      </c>
      <c r="E116" s="30">
        <v>3972906</v>
      </c>
      <c r="F116" s="30">
        <v>30</v>
      </c>
      <c r="G116" s="30">
        <v>1000740</v>
      </c>
      <c r="H116" s="30">
        <v>40</v>
      </c>
      <c r="I116" s="30">
        <v>2522480</v>
      </c>
      <c r="J116" s="30">
        <v>8</v>
      </c>
      <c r="K116" s="30">
        <v>266864</v>
      </c>
      <c r="L116" s="30">
        <v>0</v>
      </c>
      <c r="M116" s="30">
        <v>0</v>
      </c>
      <c r="N116" s="30">
        <v>0</v>
      </c>
      <c r="O116" s="30">
        <v>0</v>
      </c>
      <c r="P116" s="30">
        <v>6</v>
      </c>
      <c r="Q116" s="30">
        <v>378372</v>
      </c>
      <c r="R116" s="30">
        <v>1</v>
      </c>
      <c r="S116" s="30">
        <v>33358</v>
      </c>
      <c r="T116" s="30">
        <v>0</v>
      </c>
      <c r="U116" s="30">
        <v>0</v>
      </c>
      <c r="V116" s="24">
        <f t="shared" si="2"/>
        <v>148</v>
      </c>
      <c r="W116" s="24">
        <f t="shared" si="3"/>
        <v>8174720</v>
      </c>
    </row>
    <row r="117" spans="1:23" x14ac:dyDescent="0.25">
      <c r="A117" s="5">
        <v>6305</v>
      </c>
      <c r="B117" s="5">
        <v>6204</v>
      </c>
      <c r="C117" s="5" t="s">
        <v>723</v>
      </c>
      <c r="D117" s="30">
        <v>191</v>
      </c>
      <c r="E117" s="30">
        <v>12044842</v>
      </c>
      <c r="F117" s="30">
        <v>86</v>
      </c>
      <c r="G117" s="30">
        <v>2868788</v>
      </c>
      <c r="H117" s="30">
        <v>40</v>
      </c>
      <c r="I117" s="30">
        <v>2522480</v>
      </c>
      <c r="J117" s="30">
        <v>7</v>
      </c>
      <c r="K117" s="30">
        <v>233506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24">
        <f t="shared" si="2"/>
        <v>324</v>
      </c>
      <c r="W117" s="24">
        <f t="shared" si="3"/>
        <v>17669616</v>
      </c>
    </row>
    <row r="118" spans="1:23" x14ac:dyDescent="0.25">
      <c r="A118" s="5">
        <v>6306</v>
      </c>
      <c r="B118" s="5">
        <v>6206</v>
      </c>
      <c r="C118" s="5" t="s">
        <v>54</v>
      </c>
      <c r="D118" s="30">
        <v>88</v>
      </c>
      <c r="E118" s="30">
        <v>5549456</v>
      </c>
      <c r="F118" s="30">
        <v>113</v>
      </c>
      <c r="G118" s="30">
        <v>3769454</v>
      </c>
      <c r="H118" s="30">
        <v>58</v>
      </c>
      <c r="I118" s="30">
        <v>3657596</v>
      </c>
      <c r="J118" s="30">
        <v>25</v>
      </c>
      <c r="K118" s="30">
        <v>833950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  <c r="S118" s="30">
        <v>0</v>
      </c>
      <c r="T118" s="30">
        <v>0</v>
      </c>
      <c r="U118" s="30">
        <v>0</v>
      </c>
      <c r="V118" s="24">
        <f t="shared" si="2"/>
        <v>284</v>
      </c>
      <c r="W118" s="24">
        <f t="shared" si="3"/>
        <v>13810456</v>
      </c>
    </row>
    <row r="119" spans="1:23" x14ac:dyDescent="0.25">
      <c r="A119" s="5">
        <v>7101</v>
      </c>
      <c r="B119" s="5">
        <v>7301</v>
      </c>
      <c r="C119" s="5" t="s">
        <v>724</v>
      </c>
      <c r="D119" s="30">
        <v>1405</v>
      </c>
      <c r="E119" s="30">
        <v>88602110</v>
      </c>
      <c r="F119" s="30">
        <v>837</v>
      </c>
      <c r="G119" s="30">
        <v>27920646</v>
      </c>
      <c r="H119" s="30">
        <v>644</v>
      </c>
      <c r="I119" s="30">
        <v>40611928</v>
      </c>
      <c r="J119" s="30">
        <v>395</v>
      </c>
      <c r="K119" s="30">
        <v>13176410</v>
      </c>
      <c r="L119" s="30">
        <v>24</v>
      </c>
      <c r="M119" s="30">
        <v>1513488</v>
      </c>
      <c r="N119" s="30">
        <v>3</v>
      </c>
      <c r="O119" s="30">
        <v>100074</v>
      </c>
      <c r="P119" s="30">
        <v>0</v>
      </c>
      <c r="Q119" s="30">
        <v>0</v>
      </c>
      <c r="R119" s="30">
        <v>0</v>
      </c>
      <c r="S119" s="30">
        <v>0</v>
      </c>
      <c r="T119" s="30">
        <v>3</v>
      </c>
      <c r="U119" s="30">
        <v>24624</v>
      </c>
      <c r="V119" s="24">
        <f t="shared" si="2"/>
        <v>3311</v>
      </c>
      <c r="W119" s="24">
        <f t="shared" si="3"/>
        <v>171949280</v>
      </c>
    </row>
    <row r="120" spans="1:23" x14ac:dyDescent="0.25">
      <c r="A120" s="5">
        <v>7102</v>
      </c>
      <c r="B120" s="5">
        <v>7308</v>
      </c>
      <c r="C120" s="5" t="s">
        <v>55</v>
      </c>
      <c r="D120" s="30">
        <v>426</v>
      </c>
      <c r="E120" s="30">
        <v>26864412</v>
      </c>
      <c r="F120" s="30">
        <v>240</v>
      </c>
      <c r="G120" s="30">
        <v>8005920</v>
      </c>
      <c r="H120" s="30">
        <v>64</v>
      </c>
      <c r="I120" s="30">
        <v>4035968</v>
      </c>
      <c r="J120" s="30">
        <v>52</v>
      </c>
      <c r="K120" s="30">
        <v>1734616</v>
      </c>
      <c r="L120" s="30">
        <v>0</v>
      </c>
      <c r="M120" s="30">
        <v>0</v>
      </c>
      <c r="N120" s="30">
        <v>0</v>
      </c>
      <c r="O120" s="30">
        <v>0</v>
      </c>
      <c r="P120" s="30">
        <v>71</v>
      </c>
      <c r="Q120" s="30">
        <v>4477402</v>
      </c>
      <c r="R120" s="30">
        <v>4</v>
      </c>
      <c r="S120" s="30">
        <v>133432</v>
      </c>
      <c r="T120" s="30">
        <v>0</v>
      </c>
      <c r="U120" s="30">
        <v>0</v>
      </c>
      <c r="V120" s="24">
        <f t="shared" si="2"/>
        <v>857</v>
      </c>
      <c r="W120" s="24">
        <f t="shared" si="3"/>
        <v>45251750</v>
      </c>
    </row>
    <row r="121" spans="1:23" x14ac:dyDescent="0.25">
      <c r="A121" s="5">
        <v>7103</v>
      </c>
      <c r="B121" s="5">
        <v>7306</v>
      </c>
      <c r="C121" s="5" t="s">
        <v>56</v>
      </c>
      <c r="D121" s="30">
        <v>271</v>
      </c>
      <c r="E121" s="30">
        <v>17089802</v>
      </c>
      <c r="F121" s="30">
        <v>137</v>
      </c>
      <c r="G121" s="30">
        <v>4570046</v>
      </c>
      <c r="H121" s="30">
        <v>87</v>
      </c>
      <c r="I121" s="30">
        <v>5486394</v>
      </c>
      <c r="J121" s="30">
        <v>57</v>
      </c>
      <c r="K121" s="30">
        <v>1901406</v>
      </c>
      <c r="L121" s="30">
        <v>0</v>
      </c>
      <c r="M121" s="30">
        <v>0</v>
      </c>
      <c r="N121" s="30">
        <v>0</v>
      </c>
      <c r="O121" s="30">
        <v>0</v>
      </c>
      <c r="P121" s="30">
        <v>36</v>
      </c>
      <c r="Q121" s="30">
        <v>2270232</v>
      </c>
      <c r="R121" s="30">
        <v>4</v>
      </c>
      <c r="S121" s="30">
        <v>133432</v>
      </c>
      <c r="T121" s="30">
        <v>1</v>
      </c>
      <c r="U121" s="30">
        <v>36328</v>
      </c>
      <c r="V121" s="24">
        <f t="shared" si="2"/>
        <v>593</v>
      </c>
      <c r="W121" s="24">
        <f t="shared" si="3"/>
        <v>31487640</v>
      </c>
    </row>
    <row r="122" spans="1:23" x14ac:dyDescent="0.25">
      <c r="A122" s="5">
        <v>7104</v>
      </c>
      <c r="B122" s="5">
        <v>7305</v>
      </c>
      <c r="C122" s="5" t="s">
        <v>57</v>
      </c>
      <c r="D122" s="30">
        <v>139</v>
      </c>
      <c r="E122" s="30">
        <v>8765618</v>
      </c>
      <c r="F122" s="30">
        <v>93</v>
      </c>
      <c r="G122" s="30">
        <v>3102294</v>
      </c>
      <c r="H122" s="30">
        <v>73</v>
      </c>
      <c r="I122" s="30">
        <v>4603526</v>
      </c>
      <c r="J122" s="30">
        <v>39</v>
      </c>
      <c r="K122" s="30">
        <v>1300962</v>
      </c>
      <c r="L122" s="30">
        <v>0</v>
      </c>
      <c r="M122" s="30">
        <v>0</v>
      </c>
      <c r="N122" s="30">
        <v>0</v>
      </c>
      <c r="O122" s="30">
        <v>0</v>
      </c>
      <c r="P122" s="30">
        <v>18</v>
      </c>
      <c r="Q122" s="30">
        <v>1135116</v>
      </c>
      <c r="R122" s="30">
        <v>6</v>
      </c>
      <c r="S122" s="30">
        <v>200148</v>
      </c>
      <c r="T122" s="30">
        <v>0</v>
      </c>
      <c r="U122" s="30">
        <v>0</v>
      </c>
      <c r="V122" s="24">
        <f t="shared" si="2"/>
        <v>368</v>
      </c>
      <c r="W122" s="24">
        <f t="shared" si="3"/>
        <v>19107664</v>
      </c>
    </row>
    <row r="123" spans="1:23" x14ac:dyDescent="0.25">
      <c r="A123" s="5">
        <v>7105</v>
      </c>
      <c r="B123" s="5">
        <v>7303</v>
      </c>
      <c r="C123" s="5" t="s">
        <v>725</v>
      </c>
      <c r="D123" s="30">
        <v>130</v>
      </c>
      <c r="E123" s="30">
        <v>8198060</v>
      </c>
      <c r="F123" s="30">
        <v>87</v>
      </c>
      <c r="G123" s="30">
        <v>2902146</v>
      </c>
      <c r="H123" s="30">
        <v>28</v>
      </c>
      <c r="I123" s="30">
        <v>1765736</v>
      </c>
      <c r="J123" s="30">
        <v>13</v>
      </c>
      <c r="K123" s="30">
        <v>433654</v>
      </c>
      <c r="L123" s="30">
        <v>0</v>
      </c>
      <c r="M123" s="30">
        <v>0</v>
      </c>
      <c r="N123" s="30">
        <v>0</v>
      </c>
      <c r="O123" s="30">
        <v>0</v>
      </c>
      <c r="P123" s="30">
        <v>27</v>
      </c>
      <c r="Q123" s="30">
        <v>1702674</v>
      </c>
      <c r="R123" s="30">
        <v>3</v>
      </c>
      <c r="S123" s="30">
        <v>100074</v>
      </c>
      <c r="T123" s="30">
        <v>0</v>
      </c>
      <c r="U123" s="30">
        <v>0</v>
      </c>
      <c r="V123" s="24">
        <f t="shared" si="2"/>
        <v>288</v>
      </c>
      <c r="W123" s="24">
        <f t="shared" si="3"/>
        <v>15102344</v>
      </c>
    </row>
    <row r="124" spans="1:23" x14ac:dyDescent="0.25">
      <c r="A124" s="5">
        <v>7106</v>
      </c>
      <c r="B124" s="5">
        <v>7309</v>
      </c>
      <c r="C124" s="5" t="s">
        <v>726</v>
      </c>
      <c r="D124" s="30">
        <v>85</v>
      </c>
      <c r="E124" s="30">
        <v>5360270</v>
      </c>
      <c r="F124" s="30">
        <v>74</v>
      </c>
      <c r="G124" s="30">
        <v>2468492</v>
      </c>
      <c r="H124" s="30">
        <v>33</v>
      </c>
      <c r="I124" s="30">
        <v>2081046</v>
      </c>
      <c r="J124" s="30">
        <v>32</v>
      </c>
      <c r="K124" s="30">
        <v>1067456</v>
      </c>
      <c r="L124" s="30">
        <v>0</v>
      </c>
      <c r="M124" s="30">
        <v>0</v>
      </c>
      <c r="N124" s="30">
        <v>0</v>
      </c>
      <c r="O124" s="30">
        <v>0</v>
      </c>
      <c r="P124" s="30">
        <v>7</v>
      </c>
      <c r="Q124" s="30">
        <v>441434</v>
      </c>
      <c r="R124" s="30">
        <v>1</v>
      </c>
      <c r="S124" s="30">
        <v>33358</v>
      </c>
      <c r="T124" s="30">
        <v>0</v>
      </c>
      <c r="U124" s="30">
        <v>0</v>
      </c>
      <c r="V124" s="24">
        <f t="shared" si="2"/>
        <v>232</v>
      </c>
      <c r="W124" s="24">
        <f t="shared" si="3"/>
        <v>11452056</v>
      </c>
    </row>
    <row r="125" spans="1:23" x14ac:dyDescent="0.25">
      <c r="A125" s="5">
        <v>7107</v>
      </c>
      <c r="B125" s="5">
        <v>7302</v>
      </c>
      <c r="C125" s="5" t="s">
        <v>58</v>
      </c>
      <c r="D125" s="30">
        <v>160</v>
      </c>
      <c r="E125" s="30">
        <v>10089920</v>
      </c>
      <c r="F125" s="30">
        <v>153</v>
      </c>
      <c r="G125" s="30">
        <v>5103774</v>
      </c>
      <c r="H125" s="30">
        <v>19</v>
      </c>
      <c r="I125" s="30">
        <v>1198178</v>
      </c>
      <c r="J125" s="30">
        <v>15</v>
      </c>
      <c r="K125" s="30">
        <v>500370</v>
      </c>
      <c r="L125" s="30">
        <v>0</v>
      </c>
      <c r="M125" s="30">
        <v>0</v>
      </c>
      <c r="N125" s="30">
        <v>0</v>
      </c>
      <c r="O125" s="30">
        <v>0</v>
      </c>
      <c r="P125" s="30">
        <v>34</v>
      </c>
      <c r="Q125" s="30">
        <v>2144108</v>
      </c>
      <c r="R125" s="30">
        <v>3</v>
      </c>
      <c r="S125" s="30">
        <v>100074</v>
      </c>
      <c r="T125" s="30">
        <v>0</v>
      </c>
      <c r="U125" s="30">
        <v>0</v>
      </c>
      <c r="V125" s="24">
        <f t="shared" si="2"/>
        <v>384</v>
      </c>
      <c r="W125" s="24">
        <f t="shared" si="3"/>
        <v>19136424</v>
      </c>
    </row>
    <row r="126" spans="1:23" x14ac:dyDescent="0.25">
      <c r="A126" s="5">
        <v>7108</v>
      </c>
      <c r="B126" s="5">
        <v>7304</v>
      </c>
      <c r="C126" s="5" t="s">
        <v>59</v>
      </c>
      <c r="D126" s="30">
        <v>503</v>
      </c>
      <c r="E126" s="30">
        <v>31720186</v>
      </c>
      <c r="F126" s="30">
        <v>367</v>
      </c>
      <c r="G126" s="30">
        <v>12242386</v>
      </c>
      <c r="H126" s="30">
        <v>175</v>
      </c>
      <c r="I126" s="30">
        <v>11035850</v>
      </c>
      <c r="J126" s="30">
        <v>73</v>
      </c>
      <c r="K126" s="30">
        <v>2435134</v>
      </c>
      <c r="L126" s="30">
        <v>0</v>
      </c>
      <c r="M126" s="30">
        <v>0</v>
      </c>
      <c r="N126" s="30">
        <v>0</v>
      </c>
      <c r="O126" s="30">
        <v>0</v>
      </c>
      <c r="P126" s="30">
        <v>105</v>
      </c>
      <c r="Q126" s="30">
        <v>6621510</v>
      </c>
      <c r="R126" s="30">
        <v>19</v>
      </c>
      <c r="S126" s="30">
        <v>633802</v>
      </c>
      <c r="T126" s="30">
        <v>0</v>
      </c>
      <c r="U126" s="30">
        <v>0</v>
      </c>
      <c r="V126" s="24">
        <f t="shared" si="2"/>
        <v>1242</v>
      </c>
      <c r="W126" s="24">
        <f t="shared" si="3"/>
        <v>64688868</v>
      </c>
    </row>
    <row r="127" spans="1:23" x14ac:dyDescent="0.25">
      <c r="A127" s="5">
        <v>7109</v>
      </c>
      <c r="B127" s="5">
        <v>7307</v>
      </c>
      <c r="C127" s="5" t="s">
        <v>60</v>
      </c>
      <c r="D127" s="30">
        <v>283</v>
      </c>
      <c r="E127" s="30">
        <v>17846546</v>
      </c>
      <c r="F127" s="30">
        <v>156</v>
      </c>
      <c r="G127" s="30">
        <v>5203848</v>
      </c>
      <c r="H127" s="30">
        <v>116</v>
      </c>
      <c r="I127" s="30">
        <v>7315192</v>
      </c>
      <c r="J127" s="30">
        <v>65</v>
      </c>
      <c r="K127" s="30">
        <v>2168270</v>
      </c>
      <c r="L127" s="30">
        <v>0</v>
      </c>
      <c r="M127" s="30">
        <v>0</v>
      </c>
      <c r="N127" s="30">
        <v>0</v>
      </c>
      <c r="O127" s="30">
        <v>0</v>
      </c>
      <c r="P127" s="30">
        <v>66</v>
      </c>
      <c r="Q127" s="30">
        <v>4162092</v>
      </c>
      <c r="R127" s="30">
        <v>10</v>
      </c>
      <c r="S127" s="30">
        <v>333580</v>
      </c>
      <c r="T127" s="30">
        <v>0</v>
      </c>
      <c r="U127" s="30">
        <v>0</v>
      </c>
      <c r="V127" s="24">
        <f t="shared" si="2"/>
        <v>696</v>
      </c>
      <c r="W127" s="24">
        <f t="shared" si="3"/>
        <v>37029528</v>
      </c>
    </row>
    <row r="128" spans="1:23" x14ac:dyDescent="0.25">
      <c r="A128" s="5">
        <v>7201</v>
      </c>
      <c r="B128" s="5">
        <v>7101</v>
      </c>
      <c r="C128" s="5" t="s">
        <v>61</v>
      </c>
      <c r="D128" s="30">
        <v>2240</v>
      </c>
      <c r="E128" s="30">
        <v>141258880</v>
      </c>
      <c r="F128" s="30">
        <v>1400</v>
      </c>
      <c r="G128" s="30">
        <v>46701200</v>
      </c>
      <c r="H128" s="30">
        <v>760</v>
      </c>
      <c r="I128" s="30">
        <v>47927120</v>
      </c>
      <c r="J128" s="30">
        <v>557</v>
      </c>
      <c r="K128" s="30">
        <v>18580406</v>
      </c>
      <c r="L128" s="30">
        <v>48</v>
      </c>
      <c r="M128" s="30">
        <v>3026976</v>
      </c>
      <c r="N128" s="30">
        <v>3</v>
      </c>
      <c r="O128" s="30">
        <v>100074</v>
      </c>
      <c r="P128" s="30">
        <v>150</v>
      </c>
      <c r="Q128" s="30">
        <v>9459300</v>
      </c>
      <c r="R128" s="30">
        <v>0</v>
      </c>
      <c r="S128" s="30">
        <v>0</v>
      </c>
      <c r="T128" s="30">
        <v>0</v>
      </c>
      <c r="U128" s="30">
        <v>0</v>
      </c>
      <c r="V128" s="24">
        <f t="shared" si="2"/>
        <v>5158</v>
      </c>
      <c r="W128" s="24">
        <f t="shared" si="3"/>
        <v>267053956</v>
      </c>
    </row>
    <row r="129" spans="1:23" x14ac:dyDescent="0.25">
      <c r="A129" s="5">
        <v>7202</v>
      </c>
      <c r="B129" s="5">
        <v>7109</v>
      </c>
      <c r="C129" s="5" t="s">
        <v>62</v>
      </c>
      <c r="D129" s="30">
        <v>825</v>
      </c>
      <c r="E129" s="30">
        <v>52026150</v>
      </c>
      <c r="F129" s="30">
        <v>391</v>
      </c>
      <c r="G129" s="30">
        <v>13042978</v>
      </c>
      <c r="H129" s="30">
        <v>196</v>
      </c>
      <c r="I129" s="30">
        <v>12360152</v>
      </c>
      <c r="J129" s="30">
        <v>181</v>
      </c>
      <c r="K129" s="30">
        <v>6037798</v>
      </c>
      <c r="L129" s="30">
        <v>0</v>
      </c>
      <c r="M129" s="30">
        <v>0</v>
      </c>
      <c r="N129" s="30">
        <v>0</v>
      </c>
      <c r="O129" s="30">
        <v>0</v>
      </c>
      <c r="P129" s="30">
        <v>43</v>
      </c>
      <c r="Q129" s="30">
        <v>2711666</v>
      </c>
      <c r="R129" s="30">
        <v>4</v>
      </c>
      <c r="S129" s="30">
        <v>133432</v>
      </c>
      <c r="T129" s="30">
        <v>0</v>
      </c>
      <c r="U129" s="30">
        <v>0</v>
      </c>
      <c r="V129" s="24">
        <f t="shared" si="2"/>
        <v>1640</v>
      </c>
      <c r="W129" s="24">
        <f t="shared" si="3"/>
        <v>86312176</v>
      </c>
    </row>
    <row r="130" spans="1:23" x14ac:dyDescent="0.25">
      <c r="A130" s="5">
        <v>7203</v>
      </c>
      <c r="B130" s="5">
        <v>7106</v>
      </c>
      <c r="C130" s="5" t="s">
        <v>63</v>
      </c>
      <c r="D130" s="30">
        <v>150</v>
      </c>
      <c r="E130" s="30">
        <v>9459300</v>
      </c>
      <c r="F130" s="30">
        <v>112</v>
      </c>
      <c r="G130" s="30">
        <v>3736096</v>
      </c>
      <c r="H130" s="30">
        <v>70</v>
      </c>
      <c r="I130" s="30">
        <v>4414340</v>
      </c>
      <c r="J130" s="30">
        <v>29</v>
      </c>
      <c r="K130" s="30">
        <v>967382</v>
      </c>
      <c r="L130" s="30">
        <v>0</v>
      </c>
      <c r="M130" s="30">
        <v>0</v>
      </c>
      <c r="N130" s="30">
        <v>0</v>
      </c>
      <c r="O130" s="30">
        <v>0</v>
      </c>
      <c r="P130" s="30">
        <v>12</v>
      </c>
      <c r="Q130" s="30">
        <v>756744</v>
      </c>
      <c r="R130" s="30">
        <v>3</v>
      </c>
      <c r="S130" s="30">
        <v>100074</v>
      </c>
      <c r="T130" s="30">
        <v>0</v>
      </c>
      <c r="U130" s="30">
        <v>0</v>
      </c>
      <c r="V130" s="24">
        <f t="shared" si="2"/>
        <v>376</v>
      </c>
      <c r="W130" s="24">
        <f t="shared" si="3"/>
        <v>19433936</v>
      </c>
    </row>
    <row r="131" spans="1:23" x14ac:dyDescent="0.25">
      <c r="A131" s="5">
        <v>7204</v>
      </c>
      <c r="B131" s="5">
        <v>7108</v>
      </c>
      <c r="C131" s="5" t="s">
        <v>727</v>
      </c>
      <c r="D131" s="30">
        <v>267</v>
      </c>
      <c r="E131" s="30">
        <v>16837554</v>
      </c>
      <c r="F131" s="30">
        <v>191</v>
      </c>
      <c r="G131" s="30">
        <v>6371378</v>
      </c>
      <c r="H131" s="30">
        <v>72</v>
      </c>
      <c r="I131" s="30">
        <v>4540464</v>
      </c>
      <c r="J131" s="30">
        <v>31</v>
      </c>
      <c r="K131" s="30">
        <v>1034098</v>
      </c>
      <c r="L131" s="30">
        <v>0</v>
      </c>
      <c r="M131" s="30">
        <v>0</v>
      </c>
      <c r="N131" s="30">
        <v>0</v>
      </c>
      <c r="O131" s="30">
        <v>0</v>
      </c>
      <c r="P131" s="30">
        <v>41</v>
      </c>
      <c r="Q131" s="30">
        <v>2585542</v>
      </c>
      <c r="R131" s="30">
        <v>0</v>
      </c>
      <c r="S131" s="30">
        <v>0</v>
      </c>
      <c r="T131" s="30">
        <v>0</v>
      </c>
      <c r="U131" s="30">
        <v>0</v>
      </c>
      <c r="V131" s="24">
        <f t="shared" si="2"/>
        <v>602</v>
      </c>
      <c r="W131" s="24">
        <f t="shared" si="3"/>
        <v>31369036</v>
      </c>
    </row>
    <row r="132" spans="1:23" x14ac:dyDescent="0.25">
      <c r="A132" s="5">
        <v>7205</v>
      </c>
      <c r="B132" s="5">
        <v>7107</v>
      </c>
      <c r="C132" s="5" t="s">
        <v>64</v>
      </c>
      <c r="D132" s="30">
        <v>101</v>
      </c>
      <c r="E132" s="30">
        <v>6369262</v>
      </c>
      <c r="F132" s="30">
        <v>84</v>
      </c>
      <c r="G132" s="30">
        <v>2802072</v>
      </c>
      <c r="H132" s="30">
        <v>67</v>
      </c>
      <c r="I132" s="30">
        <v>4225154</v>
      </c>
      <c r="J132" s="30">
        <v>26</v>
      </c>
      <c r="K132" s="30">
        <v>867308</v>
      </c>
      <c r="L132" s="30">
        <v>0</v>
      </c>
      <c r="M132" s="30">
        <v>0</v>
      </c>
      <c r="N132" s="30">
        <v>0</v>
      </c>
      <c r="O132" s="30">
        <v>0</v>
      </c>
      <c r="P132" s="30">
        <v>0</v>
      </c>
      <c r="Q132" s="30">
        <v>0</v>
      </c>
      <c r="R132" s="30">
        <v>0</v>
      </c>
      <c r="S132" s="30">
        <v>0</v>
      </c>
      <c r="T132" s="30">
        <v>0</v>
      </c>
      <c r="U132" s="30">
        <v>0</v>
      </c>
      <c r="V132" s="24">
        <f t="shared" si="2"/>
        <v>278</v>
      </c>
      <c r="W132" s="24">
        <f t="shared" si="3"/>
        <v>14263796</v>
      </c>
    </row>
    <row r="133" spans="1:23" x14ac:dyDescent="0.25">
      <c r="A133" s="5">
        <v>7206</v>
      </c>
      <c r="B133" s="5">
        <v>7105</v>
      </c>
      <c r="C133" s="5" t="s">
        <v>65</v>
      </c>
      <c r="D133" s="30">
        <v>267</v>
      </c>
      <c r="E133" s="30">
        <v>16837554</v>
      </c>
      <c r="F133" s="30">
        <v>145</v>
      </c>
      <c r="G133" s="30">
        <v>4836910</v>
      </c>
      <c r="H133" s="30">
        <v>187</v>
      </c>
      <c r="I133" s="30">
        <v>11792594</v>
      </c>
      <c r="J133" s="30">
        <v>111</v>
      </c>
      <c r="K133" s="30">
        <v>3702738</v>
      </c>
      <c r="L133" s="30">
        <v>0</v>
      </c>
      <c r="M133" s="30">
        <v>0</v>
      </c>
      <c r="N133" s="30">
        <v>0</v>
      </c>
      <c r="O133" s="30">
        <v>0</v>
      </c>
      <c r="P133" s="30">
        <v>103</v>
      </c>
      <c r="Q133" s="30">
        <v>6495386</v>
      </c>
      <c r="R133" s="30">
        <v>23</v>
      </c>
      <c r="S133" s="30">
        <v>767234</v>
      </c>
      <c r="T133" s="30">
        <v>0</v>
      </c>
      <c r="U133" s="30">
        <v>0</v>
      </c>
      <c r="V133" s="24">
        <f t="shared" si="2"/>
        <v>836</v>
      </c>
      <c r="W133" s="24">
        <f t="shared" si="3"/>
        <v>44432416</v>
      </c>
    </row>
    <row r="134" spans="1:23" x14ac:dyDescent="0.25">
      <c r="A134" s="5">
        <v>7207</v>
      </c>
      <c r="B134" s="5">
        <v>7103</v>
      </c>
      <c r="C134" s="5" t="s">
        <v>66</v>
      </c>
      <c r="D134" s="30">
        <v>142</v>
      </c>
      <c r="E134" s="30">
        <v>8954804</v>
      </c>
      <c r="F134" s="30">
        <v>134</v>
      </c>
      <c r="G134" s="30">
        <v>4469972</v>
      </c>
      <c r="H134" s="30">
        <v>32</v>
      </c>
      <c r="I134" s="30">
        <v>2017984</v>
      </c>
      <c r="J134" s="30">
        <v>19</v>
      </c>
      <c r="K134" s="30">
        <v>633802</v>
      </c>
      <c r="L134" s="30">
        <v>0</v>
      </c>
      <c r="M134" s="30">
        <v>0</v>
      </c>
      <c r="N134" s="30">
        <v>0</v>
      </c>
      <c r="O134" s="30">
        <v>0</v>
      </c>
      <c r="P134" s="30">
        <v>0</v>
      </c>
      <c r="Q134" s="30">
        <v>0</v>
      </c>
      <c r="R134" s="30">
        <v>0</v>
      </c>
      <c r="S134" s="30">
        <v>0</v>
      </c>
      <c r="T134" s="30">
        <v>0</v>
      </c>
      <c r="U134" s="30">
        <v>0</v>
      </c>
      <c r="V134" s="24">
        <f t="shared" ref="V134:V197" si="4">D134+F134+H134+J134+L134+N134+P134+R134+T134</f>
        <v>327</v>
      </c>
      <c r="W134" s="24">
        <f t="shared" ref="W134:W197" si="5">E134+G134+I134+K134+M134+O134+Q134+S134+U134</f>
        <v>16076562</v>
      </c>
    </row>
    <row r="135" spans="1:23" x14ac:dyDescent="0.25">
      <c r="A135" s="5">
        <v>7208</v>
      </c>
      <c r="B135" s="5">
        <v>7102</v>
      </c>
      <c r="C135" s="5" t="s">
        <v>728</v>
      </c>
      <c r="D135" s="30">
        <v>675</v>
      </c>
      <c r="E135" s="30">
        <v>42566850</v>
      </c>
      <c r="F135" s="30">
        <v>336</v>
      </c>
      <c r="G135" s="30">
        <v>11208288</v>
      </c>
      <c r="H135" s="30">
        <v>162</v>
      </c>
      <c r="I135" s="30">
        <v>10216044</v>
      </c>
      <c r="J135" s="30">
        <v>116</v>
      </c>
      <c r="K135" s="30">
        <v>3869528</v>
      </c>
      <c r="L135" s="30">
        <v>0</v>
      </c>
      <c r="M135" s="30">
        <v>0</v>
      </c>
      <c r="N135" s="30">
        <v>0</v>
      </c>
      <c r="O135" s="30">
        <v>0</v>
      </c>
      <c r="P135" s="30">
        <v>44</v>
      </c>
      <c r="Q135" s="30">
        <v>2774728</v>
      </c>
      <c r="R135" s="30">
        <v>1</v>
      </c>
      <c r="S135" s="30">
        <v>33358</v>
      </c>
      <c r="T135" s="30">
        <v>0</v>
      </c>
      <c r="U135" s="30">
        <v>0</v>
      </c>
      <c r="V135" s="24">
        <f t="shared" si="4"/>
        <v>1334</v>
      </c>
      <c r="W135" s="24">
        <f t="shared" si="5"/>
        <v>70668796</v>
      </c>
    </row>
    <row r="136" spans="1:23" x14ac:dyDescent="0.25">
      <c r="A136" s="5">
        <v>7209</v>
      </c>
      <c r="B136" s="5">
        <v>7104</v>
      </c>
      <c r="C136" s="5" t="s">
        <v>67</v>
      </c>
      <c r="D136" s="30">
        <v>147</v>
      </c>
      <c r="E136" s="30">
        <v>9270114</v>
      </c>
      <c r="F136" s="30">
        <v>82</v>
      </c>
      <c r="G136" s="30">
        <v>2735356</v>
      </c>
      <c r="H136" s="30">
        <v>35</v>
      </c>
      <c r="I136" s="30">
        <v>2207170</v>
      </c>
      <c r="J136" s="30">
        <v>18</v>
      </c>
      <c r="K136" s="30">
        <v>600444</v>
      </c>
      <c r="L136" s="30">
        <v>0</v>
      </c>
      <c r="M136" s="30">
        <v>0</v>
      </c>
      <c r="N136" s="30">
        <v>0</v>
      </c>
      <c r="O136" s="30">
        <v>0</v>
      </c>
      <c r="P136" s="30">
        <v>7</v>
      </c>
      <c r="Q136" s="30">
        <v>441434</v>
      </c>
      <c r="R136" s="30">
        <v>1</v>
      </c>
      <c r="S136" s="30">
        <v>33358</v>
      </c>
      <c r="T136" s="30">
        <v>0</v>
      </c>
      <c r="U136" s="30">
        <v>0</v>
      </c>
      <c r="V136" s="24">
        <f t="shared" si="4"/>
        <v>290</v>
      </c>
      <c r="W136" s="24">
        <f t="shared" si="5"/>
        <v>15287876</v>
      </c>
    </row>
    <row r="137" spans="1:23" x14ac:dyDescent="0.25">
      <c r="A137" s="5">
        <v>7210</v>
      </c>
      <c r="B137" s="5">
        <v>7110</v>
      </c>
      <c r="C137" s="5" t="s">
        <v>68</v>
      </c>
      <c r="D137" s="30">
        <v>227</v>
      </c>
      <c r="E137" s="30">
        <v>14315074</v>
      </c>
      <c r="F137" s="30">
        <v>98</v>
      </c>
      <c r="G137" s="30">
        <v>3269084</v>
      </c>
      <c r="H137" s="30">
        <v>57</v>
      </c>
      <c r="I137" s="30">
        <v>3594534</v>
      </c>
      <c r="J137" s="30">
        <v>33</v>
      </c>
      <c r="K137" s="30">
        <v>1100814</v>
      </c>
      <c r="L137" s="30">
        <v>0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24">
        <f t="shared" si="4"/>
        <v>415</v>
      </c>
      <c r="W137" s="24">
        <f t="shared" si="5"/>
        <v>22279506</v>
      </c>
    </row>
    <row r="138" spans="1:23" x14ac:dyDescent="0.25">
      <c r="A138" s="5">
        <v>7301</v>
      </c>
      <c r="B138" s="5">
        <v>7401</v>
      </c>
      <c r="C138" s="5" t="s">
        <v>69</v>
      </c>
      <c r="D138" s="30">
        <v>1402</v>
      </c>
      <c r="E138" s="30">
        <v>88412924</v>
      </c>
      <c r="F138" s="30">
        <v>804</v>
      </c>
      <c r="G138" s="30">
        <v>26819832</v>
      </c>
      <c r="H138" s="30">
        <v>375</v>
      </c>
      <c r="I138" s="30">
        <v>23648250</v>
      </c>
      <c r="J138" s="30">
        <v>233</v>
      </c>
      <c r="K138" s="30">
        <v>7772414</v>
      </c>
      <c r="L138" s="30">
        <v>0</v>
      </c>
      <c r="M138" s="30">
        <v>0</v>
      </c>
      <c r="N138" s="30">
        <v>0</v>
      </c>
      <c r="O138" s="30">
        <v>0</v>
      </c>
      <c r="P138" s="30">
        <v>228</v>
      </c>
      <c r="Q138" s="30">
        <v>14378136</v>
      </c>
      <c r="R138" s="30">
        <v>42</v>
      </c>
      <c r="S138" s="30">
        <v>1401036</v>
      </c>
      <c r="T138" s="30">
        <v>0</v>
      </c>
      <c r="U138" s="30">
        <v>0</v>
      </c>
      <c r="V138" s="24">
        <f t="shared" si="4"/>
        <v>3084</v>
      </c>
      <c r="W138" s="24">
        <f t="shared" si="5"/>
        <v>162432592</v>
      </c>
    </row>
    <row r="139" spans="1:23" x14ac:dyDescent="0.25">
      <c r="A139" s="5">
        <v>7302</v>
      </c>
      <c r="B139" s="5">
        <v>7408</v>
      </c>
      <c r="C139" s="5" t="s">
        <v>70</v>
      </c>
      <c r="D139" s="30">
        <v>247</v>
      </c>
      <c r="E139" s="30">
        <v>15576314</v>
      </c>
      <c r="F139" s="30">
        <v>162</v>
      </c>
      <c r="G139" s="30">
        <v>5403996</v>
      </c>
      <c r="H139" s="30">
        <v>214</v>
      </c>
      <c r="I139" s="30">
        <v>13495268</v>
      </c>
      <c r="J139" s="30">
        <v>45</v>
      </c>
      <c r="K139" s="30">
        <v>1501110</v>
      </c>
      <c r="L139" s="30">
        <v>0</v>
      </c>
      <c r="M139" s="30">
        <v>0</v>
      </c>
      <c r="N139" s="30">
        <v>0</v>
      </c>
      <c r="O139" s="30">
        <v>0</v>
      </c>
      <c r="P139" s="30">
        <v>0</v>
      </c>
      <c r="Q139" s="30">
        <v>0</v>
      </c>
      <c r="R139" s="30">
        <v>0</v>
      </c>
      <c r="S139" s="30">
        <v>0</v>
      </c>
      <c r="T139" s="30">
        <v>0</v>
      </c>
      <c r="U139" s="30">
        <v>0</v>
      </c>
      <c r="V139" s="24">
        <f t="shared" si="4"/>
        <v>668</v>
      </c>
      <c r="W139" s="24">
        <f t="shared" si="5"/>
        <v>35976688</v>
      </c>
    </row>
    <row r="140" spans="1:23" x14ac:dyDescent="0.25">
      <c r="A140" s="5">
        <v>7303</v>
      </c>
      <c r="B140" s="5">
        <v>7402</v>
      </c>
      <c r="C140" s="5" t="s">
        <v>729</v>
      </c>
      <c r="D140" s="30">
        <v>447</v>
      </c>
      <c r="E140" s="30">
        <v>28188714</v>
      </c>
      <c r="F140" s="30">
        <v>232</v>
      </c>
      <c r="G140" s="30">
        <v>7739056</v>
      </c>
      <c r="H140" s="30">
        <v>212</v>
      </c>
      <c r="I140" s="30">
        <v>13369144</v>
      </c>
      <c r="J140" s="30">
        <v>82</v>
      </c>
      <c r="K140" s="30">
        <v>2735356</v>
      </c>
      <c r="L140" s="30">
        <v>0</v>
      </c>
      <c r="M140" s="30">
        <v>0</v>
      </c>
      <c r="N140" s="30">
        <v>0</v>
      </c>
      <c r="O140" s="30">
        <v>0</v>
      </c>
      <c r="P140" s="30">
        <v>65</v>
      </c>
      <c r="Q140" s="30">
        <v>4099030</v>
      </c>
      <c r="R140" s="30">
        <v>11</v>
      </c>
      <c r="S140" s="30">
        <v>366938</v>
      </c>
      <c r="T140" s="30">
        <v>1</v>
      </c>
      <c r="U140" s="30">
        <v>36328</v>
      </c>
      <c r="V140" s="24">
        <f t="shared" si="4"/>
        <v>1050</v>
      </c>
      <c r="W140" s="24">
        <f t="shared" si="5"/>
        <v>56534566</v>
      </c>
    </row>
    <row r="141" spans="1:23" x14ac:dyDescent="0.25">
      <c r="A141" s="5">
        <v>7304</v>
      </c>
      <c r="B141" s="5">
        <v>7403</v>
      </c>
      <c r="C141" s="5" t="s">
        <v>730</v>
      </c>
      <c r="D141" s="30">
        <v>542</v>
      </c>
      <c r="E141" s="30">
        <v>34179604</v>
      </c>
      <c r="F141" s="30">
        <v>344</v>
      </c>
      <c r="G141" s="30">
        <v>11475152</v>
      </c>
      <c r="H141" s="30">
        <v>252</v>
      </c>
      <c r="I141" s="30">
        <v>15891624</v>
      </c>
      <c r="J141" s="30">
        <v>100</v>
      </c>
      <c r="K141" s="30">
        <v>3335800</v>
      </c>
      <c r="L141" s="30">
        <v>0</v>
      </c>
      <c r="M141" s="30">
        <v>0</v>
      </c>
      <c r="N141" s="30">
        <v>0</v>
      </c>
      <c r="O141" s="30">
        <v>0</v>
      </c>
      <c r="P141" s="30">
        <v>92</v>
      </c>
      <c r="Q141" s="30">
        <v>5801704</v>
      </c>
      <c r="R141" s="30">
        <v>19</v>
      </c>
      <c r="S141" s="30">
        <v>633802</v>
      </c>
      <c r="T141" s="30">
        <v>0</v>
      </c>
      <c r="U141" s="30">
        <v>0</v>
      </c>
      <c r="V141" s="24">
        <f t="shared" si="4"/>
        <v>1349</v>
      </c>
      <c r="W141" s="24">
        <f t="shared" si="5"/>
        <v>71317686</v>
      </c>
    </row>
    <row r="142" spans="1:23" x14ac:dyDescent="0.25">
      <c r="A142" s="5">
        <v>7305</v>
      </c>
      <c r="B142" s="5">
        <v>7404</v>
      </c>
      <c r="C142" s="5" t="s">
        <v>71</v>
      </c>
      <c r="D142" s="30">
        <v>476</v>
      </c>
      <c r="E142" s="30">
        <v>30017512</v>
      </c>
      <c r="F142" s="30">
        <v>316</v>
      </c>
      <c r="G142" s="30">
        <v>10541128</v>
      </c>
      <c r="H142" s="30">
        <v>189</v>
      </c>
      <c r="I142" s="30">
        <v>11918718</v>
      </c>
      <c r="J142" s="30">
        <v>151</v>
      </c>
      <c r="K142" s="30">
        <v>5037058</v>
      </c>
      <c r="L142" s="30">
        <v>0</v>
      </c>
      <c r="M142" s="30">
        <v>0</v>
      </c>
      <c r="N142" s="30">
        <v>0</v>
      </c>
      <c r="O142" s="30">
        <v>0</v>
      </c>
      <c r="P142" s="30">
        <v>67</v>
      </c>
      <c r="Q142" s="30">
        <v>4225154</v>
      </c>
      <c r="R142" s="30">
        <v>6</v>
      </c>
      <c r="S142" s="30">
        <v>200148</v>
      </c>
      <c r="T142" s="30">
        <v>0</v>
      </c>
      <c r="U142" s="30">
        <v>0</v>
      </c>
      <c r="V142" s="24">
        <f t="shared" si="4"/>
        <v>1205</v>
      </c>
      <c r="W142" s="24">
        <f t="shared" si="5"/>
        <v>61939718</v>
      </c>
    </row>
    <row r="143" spans="1:23" x14ac:dyDescent="0.25">
      <c r="A143" s="5">
        <v>7306</v>
      </c>
      <c r="B143" s="5">
        <v>7405</v>
      </c>
      <c r="C143" s="5" t="s">
        <v>72</v>
      </c>
      <c r="D143" s="30">
        <v>426</v>
      </c>
      <c r="E143" s="30">
        <v>26864412</v>
      </c>
      <c r="F143" s="30">
        <v>250</v>
      </c>
      <c r="G143" s="30">
        <v>8339500</v>
      </c>
      <c r="H143" s="30">
        <v>181</v>
      </c>
      <c r="I143" s="30">
        <v>11414222</v>
      </c>
      <c r="J143" s="30">
        <v>80</v>
      </c>
      <c r="K143" s="30">
        <v>2668640</v>
      </c>
      <c r="L143" s="30">
        <v>0</v>
      </c>
      <c r="M143" s="30">
        <v>0</v>
      </c>
      <c r="N143" s="30">
        <v>0</v>
      </c>
      <c r="O143" s="30">
        <v>0</v>
      </c>
      <c r="P143" s="30">
        <v>23</v>
      </c>
      <c r="Q143" s="30">
        <v>1450426</v>
      </c>
      <c r="R143" s="30">
        <v>8</v>
      </c>
      <c r="S143" s="30">
        <v>266864</v>
      </c>
      <c r="T143" s="30">
        <v>5</v>
      </c>
      <c r="U143" s="30">
        <v>41040</v>
      </c>
      <c r="V143" s="24">
        <f t="shared" si="4"/>
        <v>973</v>
      </c>
      <c r="W143" s="24">
        <f t="shared" si="5"/>
        <v>51045104</v>
      </c>
    </row>
    <row r="144" spans="1:23" x14ac:dyDescent="0.25">
      <c r="A144" s="5">
        <v>7309</v>
      </c>
      <c r="B144" s="5">
        <v>7407</v>
      </c>
      <c r="C144" s="5" t="s">
        <v>73</v>
      </c>
      <c r="D144" s="30">
        <v>363</v>
      </c>
      <c r="E144" s="30">
        <v>22891506</v>
      </c>
      <c r="F144" s="30">
        <v>193</v>
      </c>
      <c r="G144" s="30">
        <v>6438094</v>
      </c>
      <c r="H144" s="30">
        <v>159</v>
      </c>
      <c r="I144" s="30">
        <v>10026858</v>
      </c>
      <c r="J144" s="30">
        <v>50</v>
      </c>
      <c r="K144" s="30">
        <v>1667900</v>
      </c>
      <c r="L144" s="30">
        <v>0</v>
      </c>
      <c r="M144" s="30">
        <v>0</v>
      </c>
      <c r="N144" s="30">
        <v>0</v>
      </c>
      <c r="O144" s="30">
        <v>0</v>
      </c>
      <c r="P144" s="30">
        <v>0</v>
      </c>
      <c r="Q144" s="30">
        <v>0</v>
      </c>
      <c r="R144" s="30">
        <v>0</v>
      </c>
      <c r="S144" s="30">
        <v>0</v>
      </c>
      <c r="T144" s="30">
        <v>0</v>
      </c>
      <c r="U144" s="30">
        <v>0</v>
      </c>
      <c r="V144" s="24">
        <f t="shared" si="4"/>
        <v>765</v>
      </c>
      <c r="W144" s="24">
        <f t="shared" si="5"/>
        <v>41024358</v>
      </c>
    </row>
    <row r="145" spans="1:23" x14ac:dyDescent="0.25">
      <c r="A145" s="5">
        <v>7310</v>
      </c>
      <c r="B145" s="5">
        <v>7406</v>
      </c>
      <c r="C145" s="5" t="s">
        <v>74</v>
      </c>
      <c r="D145" s="30">
        <v>566</v>
      </c>
      <c r="E145" s="30">
        <v>35693092</v>
      </c>
      <c r="F145" s="30">
        <v>412</v>
      </c>
      <c r="G145" s="30">
        <v>13743496</v>
      </c>
      <c r="H145" s="30">
        <v>191</v>
      </c>
      <c r="I145" s="30">
        <v>12044842</v>
      </c>
      <c r="J145" s="30">
        <v>123</v>
      </c>
      <c r="K145" s="30">
        <v>4103034</v>
      </c>
      <c r="L145" s="30">
        <v>0</v>
      </c>
      <c r="M145" s="30">
        <v>0</v>
      </c>
      <c r="N145" s="30">
        <v>0</v>
      </c>
      <c r="O145" s="30">
        <v>0</v>
      </c>
      <c r="P145" s="30">
        <v>86</v>
      </c>
      <c r="Q145" s="30">
        <v>5423332</v>
      </c>
      <c r="R145" s="30">
        <v>0</v>
      </c>
      <c r="S145" s="30">
        <v>0</v>
      </c>
      <c r="T145" s="30">
        <v>0</v>
      </c>
      <c r="U145" s="30">
        <v>0</v>
      </c>
      <c r="V145" s="24">
        <f t="shared" si="4"/>
        <v>1378</v>
      </c>
      <c r="W145" s="24">
        <f t="shared" si="5"/>
        <v>71007796</v>
      </c>
    </row>
    <row r="146" spans="1:23" x14ac:dyDescent="0.25">
      <c r="A146" s="5">
        <v>7401</v>
      </c>
      <c r="B146" s="5">
        <v>7201</v>
      </c>
      <c r="C146" s="5" t="s">
        <v>75</v>
      </c>
      <c r="D146" s="30">
        <v>751</v>
      </c>
      <c r="E146" s="30">
        <v>47359562</v>
      </c>
      <c r="F146" s="30">
        <v>453</v>
      </c>
      <c r="G146" s="30">
        <v>15111174</v>
      </c>
      <c r="H146" s="30">
        <v>319</v>
      </c>
      <c r="I146" s="30">
        <v>20116778</v>
      </c>
      <c r="J146" s="30">
        <v>93</v>
      </c>
      <c r="K146" s="30">
        <v>3102294</v>
      </c>
      <c r="L146" s="30">
        <v>11</v>
      </c>
      <c r="M146" s="30">
        <v>693682</v>
      </c>
      <c r="N146" s="30">
        <v>4</v>
      </c>
      <c r="O146" s="30">
        <v>133432</v>
      </c>
      <c r="P146" s="30">
        <v>0</v>
      </c>
      <c r="Q146" s="30">
        <v>0</v>
      </c>
      <c r="R146" s="30">
        <v>0</v>
      </c>
      <c r="S146" s="30">
        <v>0</v>
      </c>
      <c r="T146" s="30">
        <v>2</v>
      </c>
      <c r="U146" s="30">
        <v>50120</v>
      </c>
      <c r="V146" s="24">
        <f t="shared" si="4"/>
        <v>1633</v>
      </c>
      <c r="W146" s="24">
        <f t="shared" si="5"/>
        <v>86567042</v>
      </c>
    </row>
    <row r="147" spans="1:23" x14ac:dyDescent="0.25">
      <c r="A147" s="5">
        <v>7402</v>
      </c>
      <c r="B147" s="5">
        <v>7203</v>
      </c>
      <c r="C147" s="5" t="s">
        <v>76</v>
      </c>
      <c r="D147" s="30">
        <v>318</v>
      </c>
      <c r="E147" s="30">
        <v>20053716</v>
      </c>
      <c r="F147" s="30">
        <v>115</v>
      </c>
      <c r="G147" s="30">
        <v>3836170</v>
      </c>
      <c r="H147" s="30">
        <v>110</v>
      </c>
      <c r="I147" s="30">
        <v>6936820</v>
      </c>
      <c r="J147" s="30">
        <v>34</v>
      </c>
      <c r="K147" s="30">
        <v>1134172</v>
      </c>
      <c r="L147" s="30">
        <v>0</v>
      </c>
      <c r="M147" s="30">
        <v>0</v>
      </c>
      <c r="N147" s="30">
        <v>0</v>
      </c>
      <c r="O147" s="30">
        <v>0</v>
      </c>
      <c r="P147" s="30">
        <v>17</v>
      </c>
      <c r="Q147" s="30">
        <v>1072054</v>
      </c>
      <c r="R147" s="30">
        <v>6</v>
      </c>
      <c r="S147" s="30">
        <v>200148</v>
      </c>
      <c r="T147" s="30">
        <v>0</v>
      </c>
      <c r="U147" s="30">
        <v>0</v>
      </c>
      <c r="V147" s="24">
        <f t="shared" si="4"/>
        <v>600</v>
      </c>
      <c r="W147" s="24">
        <f t="shared" si="5"/>
        <v>33233080</v>
      </c>
    </row>
    <row r="148" spans="1:23" x14ac:dyDescent="0.25">
      <c r="A148" s="5">
        <v>7403</v>
      </c>
      <c r="B148" s="5">
        <v>7202</v>
      </c>
      <c r="C148" s="5" t="s">
        <v>77</v>
      </c>
      <c r="D148" s="30">
        <v>250</v>
      </c>
      <c r="E148" s="30">
        <v>15765500</v>
      </c>
      <c r="F148" s="30">
        <v>119</v>
      </c>
      <c r="G148" s="30">
        <v>3969602</v>
      </c>
      <c r="H148" s="30">
        <v>33</v>
      </c>
      <c r="I148" s="30">
        <v>2081046</v>
      </c>
      <c r="J148" s="30">
        <v>16</v>
      </c>
      <c r="K148" s="30">
        <v>533728</v>
      </c>
      <c r="L148" s="30">
        <v>0</v>
      </c>
      <c r="M148" s="30">
        <v>0</v>
      </c>
      <c r="N148" s="30">
        <v>0</v>
      </c>
      <c r="O148" s="30">
        <v>0</v>
      </c>
      <c r="P148" s="30">
        <v>6</v>
      </c>
      <c r="Q148" s="30">
        <v>378372</v>
      </c>
      <c r="R148" s="30">
        <v>1</v>
      </c>
      <c r="S148" s="30">
        <v>33358</v>
      </c>
      <c r="T148" s="30">
        <v>1</v>
      </c>
      <c r="U148" s="30">
        <v>6624</v>
      </c>
      <c r="V148" s="24">
        <f t="shared" si="4"/>
        <v>426</v>
      </c>
      <c r="W148" s="24">
        <f t="shared" si="5"/>
        <v>22768230</v>
      </c>
    </row>
    <row r="149" spans="1:23" x14ac:dyDescent="0.25">
      <c r="A149" s="5">
        <v>8101</v>
      </c>
      <c r="B149" s="5">
        <v>16101</v>
      </c>
      <c r="C149" s="5" t="s">
        <v>731</v>
      </c>
      <c r="D149" s="30">
        <v>1018</v>
      </c>
      <c r="E149" s="30">
        <v>64197116</v>
      </c>
      <c r="F149" s="30">
        <v>786</v>
      </c>
      <c r="G149" s="30">
        <v>26219388</v>
      </c>
      <c r="H149" s="30">
        <v>455</v>
      </c>
      <c r="I149" s="30">
        <v>28693210</v>
      </c>
      <c r="J149" s="30">
        <v>351</v>
      </c>
      <c r="K149" s="30">
        <v>11708658</v>
      </c>
      <c r="L149" s="30">
        <v>43</v>
      </c>
      <c r="M149" s="30">
        <v>2711666</v>
      </c>
      <c r="N149" s="30">
        <v>9</v>
      </c>
      <c r="O149" s="30">
        <v>300222</v>
      </c>
      <c r="P149" s="30">
        <v>303</v>
      </c>
      <c r="Q149" s="30">
        <v>19107786</v>
      </c>
      <c r="R149" s="30">
        <v>26</v>
      </c>
      <c r="S149" s="30">
        <v>867308</v>
      </c>
      <c r="T149" s="30">
        <v>0</v>
      </c>
      <c r="U149" s="30">
        <v>0</v>
      </c>
      <c r="V149" s="24">
        <f t="shared" si="4"/>
        <v>2991</v>
      </c>
      <c r="W149" s="24">
        <f t="shared" si="5"/>
        <v>153805354</v>
      </c>
    </row>
    <row r="150" spans="1:23" x14ac:dyDescent="0.25">
      <c r="A150" s="5">
        <v>8102</v>
      </c>
      <c r="B150" s="5">
        <v>16106</v>
      </c>
      <c r="C150" s="5" t="s">
        <v>78</v>
      </c>
      <c r="D150" s="30">
        <v>231</v>
      </c>
      <c r="E150" s="30">
        <v>14567322</v>
      </c>
      <c r="F150" s="30">
        <v>116</v>
      </c>
      <c r="G150" s="30">
        <v>3869528</v>
      </c>
      <c r="H150" s="30">
        <v>78</v>
      </c>
      <c r="I150" s="30">
        <v>4918836</v>
      </c>
      <c r="J150" s="30">
        <v>48</v>
      </c>
      <c r="K150" s="30">
        <v>1601184</v>
      </c>
      <c r="L150" s="30">
        <v>0</v>
      </c>
      <c r="M150" s="30">
        <v>0</v>
      </c>
      <c r="N150" s="30">
        <v>0</v>
      </c>
      <c r="O150" s="30">
        <v>0</v>
      </c>
      <c r="P150" s="30">
        <v>0</v>
      </c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24">
        <f t="shared" si="4"/>
        <v>473</v>
      </c>
      <c r="W150" s="24">
        <f t="shared" si="5"/>
        <v>24956870</v>
      </c>
    </row>
    <row r="151" spans="1:23" x14ac:dyDescent="0.25">
      <c r="A151" s="5">
        <v>8103</v>
      </c>
      <c r="B151" s="5">
        <v>16302</v>
      </c>
      <c r="C151" s="5" t="s">
        <v>79</v>
      </c>
      <c r="D151" s="30">
        <v>429</v>
      </c>
      <c r="E151" s="30">
        <v>27053598</v>
      </c>
      <c r="F151" s="30">
        <v>279</v>
      </c>
      <c r="G151" s="30">
        <v>9306882</v>
      </c>
      <c r="H151" s="30">
        <v>184</v>
      </c>
      <c r="I151" s="30">
        <v>11603408</v>
      </c>
      <c r="J151" s="30">
        <v>94</v>
      </c>
      <c r="K151" s="30">
        <v>3135652</v>
      </c>
      <c r="L151" s="30">
        <v>0</v>
      </c>
      <c r="M151" s="30">
        <v>0</v>
      </c>
      <c r="N151" s="30">
        <v>0</v>
      </c>
      <c r="O151" s="30">
        <v>0</v>
      </c>
      <c r="P151" s="30">
        <v>32</v>
      </c>
      <c r="Q151" s="30">
        <v>2017984</v>
      </c>
      <c r="R151" s="30">
        <v>12</v>
      </c>
      <c r="S151" s="30">
        <v>400296</v>
      </c>
      <c r="T151" s="30">
        <v>0</v>
      </c>
      <c r="U151" s="30">
        <v>0</v>
      </c>
      <c r="V151" s="24">
        <f t="shared" si="4"/>
        <v>1030</v>
      </c>
      <c r="W151" s="24">
        <f t="shared" si="5"/>
        <v>53517820</v>
      </c>
    </row>
    <row r="152" spans="1:23" x14ac:dyDescent="0.25">
      <c r="A152" s="5">
        <v>8104</v>
      </c>
      <c r="B152" s="5">
        <v>16201</v>
      </c>
      <c r="C152" s="5" t="s">
        <v>80</v>
      </c>
      <c r="D152" s="30">
        <v>219</v>
      </c>
      <c r="E152" s="30">
        <v>13810578</v>
      </c>
      <c r="F152" s="30">
        <v>180</v>
      </c>
      <c r="G152" s="30">
        <v>6004440</v>
      </c>
      <c r="H152" s="30">
        <v>10</v>
      </c>
      <c r="I152" s="30">
        <v>630620</v>
      </c>
      <c r="J152" s="30">
        <v>4</v>
      </c>
      <c r="K152" s="30">
        <v>133432</v>
      </c>
      <c r="L152" s="30">
        <v>0</v>
      </c>
      <c r="M152" s="30">
        <v>0</v>
      </c>
      <c r="N152" s="30">
        <v>0</v>
      </c>
      <c r="O152" s="30">
        <v>0</v>
      </c>
      <c r="P152" s="30">
        <v>28</v>
      </c>
      <c r="Q152" s="30">
        <v>1765736</v>
      </c>
      <c r="R152" s="30">
        <v>4</v>
      </c>
      <c r="S152" s="30">
        <v>133432</v>
      </c>
      <c r="T152" s="30">
        <v>0</v>
      </c>
      <c r="U152" s="30">
        <v>0</v>
      </c>
      <c r="V152" s="24">
        <f t="shared" si="4"/>
        <v>445</v>
      </c>
      <c r="W152" s="24">
        <f t="shared" si="5"/>
        <v>22478238</v>
      </c>
    </row>
    <row r="153" spans="1:23" x14ac:dyDescent="0.25">
      <c r="A153" s="5">
        <v>8105</v>
      </c>
      <c r="B153" s="5">
        <v>16204</v>
      </c>
      <c r="C153" s="5" t="s">
        <v>81</v>
      </c>
      <c r="D153" s="30">
        <v>119</v>
      </c>
      <c r="E153" s="30">
        <v>7504378</v>
      </c>
      <c r="F153" s="30">
        <v>106</v>
      </c>
      <c r="G153" s="30">
        <v>3535948</v>
      </c>
      <c r="H153" s="30">
        <v>48</v>
      </c>
      <c r="I153" s="30">
        <v>3026976</v>
      </c>
      <c r="J153" s="30">
        <v>26</v>
      </c>
      <c r="K153" s="30">
        <v>867308</v>
      </c>
      <c r="L153" s="30">
        <v>0</v>
      </c>
      <c r="M153" s="30">
        <v>0</v>
      </c>
      <c r="N153" s="30">
        <v>0</v>
      </c>
      <c r="O153" s="30">
        <v>0</v>
      </c>
      <c r="P153" s="30">
        <v>4</v>
      </c>
      <c r="Q153" s="30">
        <v>252248</v>
      </c>
      <c r="R153" s="30">
        <v>1</v>
      </c>
      <c r="S153" s="30">
        <v>33358</v>
      </c>
      <c r="T153" s="30">
        <v>0</v>
      </c>
      <c r="U153" s="30">
        <v>0</v>
      </c>
      <c r="V153" s="24">
        <f t="shared" si="4"/>
        <v>304</v>
      </c>
      <c r="W153" s="24">
        <f t="shared" si="5"/>
        <v>15220216</v>
      </c>
    </row>
    <row r="154" spans="1:23" x14ac:dyDescent="0.25">
      <c r="A154" s="5">
        <v>8106</v>
      </c>
      <c r="B154" s="5">
        <v>16205</v>
      </c>
      <c r="C154" s="5" t="s">
        <v>82</v>
      </c>
      <c r="D154" s="30">
        <v>80</v>
      </c>
      <c r="E154" s="30">
        <v>5044960</v>
      </c>
      <c r="F154" s="30">
        <v>68</v>
      </c>
      <c r="G154" s="30">
        <v>2268344</v>
      </c>
      <c r="H154" s="30">
        <v>48</v>
      </c>
      <c r="I154" s="30">
        <v>3026976</v>
      </c>
      <c r="J154" s="30">
        <v>13</v>
      </c>
      <c r="K154" s="30">
        <v>433654</v>
      </c>
      <c r="L154" s="30">
        <v>0</v>
      </c>
      <c r="M154" s="30">
        <v>0</v>
      </c>
      <c r="N154" s="30">
        <v>0</v>
      </c>
      <c r="O154" s="30">
        <v>0</v>
      </c>
      <c r="P154" s="30">
        <v>0</v>
      </c>
      <c r="Q154" s="30">
        <v>0</v>
      </c>
      <c r="R154" s="30">
        <v>0</v>
      </c>
      <c r="S154" s="30">
        <v>0</v>
      </c>
      <c r="T154" s="30">
        <v>0</v>
      </c>
      <c r="U154" s="30">
        <v>0</v>
      </c>
      <c r="V154" s="24">
        <f t="shared" si="4"/>
        <v>209</v>
      </c>
      <c r="W154" s="24">
        <f t="shared" si="5"/>
        <v>10773934</v>
      </c>
    </row>
    <row r="155" spans="1:23" x14ac:dyDescent="0.25">
      <c r="A155" s="5">
        <v>8107</v>
      </c>
      <c r="B155" s="5">
        <v>16202</v>
      </c>
      <c r="C155" s="5" t="s">
        <v>83</v>
      </c>
      <c r="D155" s="30">
        <v>151</v>
      </c>
      <c r="E155" s="30">
        <v>9522362</v>
      </c>
      <c r="F155" s="30">
        <v>88</v>
      </c>
      <c r="G155" s="30">
        <v>2935504</v>
      </c>
      <c r="H155" s="30">
        <v>58</v>
      </c>
      <c r="I155" s="30">
        <v>3657596</v>
      </c>
      <c r="J155" s="30">
        <v>17</v>
      </c>
      <c r="K155" s="30">
        <v>567086</v>
      </c>
      <c r="L155" s="30">
        <v>0</v>
      </c>
      <c r="M155" s="30">
        <v>0</v>
      </c>
      <c r="N155" s="30">
        <v>0</v>
      </c>
      <c r="O155" s="30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24">
        <f t="shared" si="4"/>
        <v>314</v>
      </c>
      <c r="W155" s="24">
        <f t="shared" si="5"/>
        <v>16682548</v>
      </c>
    </row>
    <row r="156" spans="1:23" x14ac:dyDescent="0.25">
      <c r="A156" s="5">
        <v>8108</v>
      </c>
      <c r="B156" s="5">
        <v>16207</v>
      </c>
      <c r="C156" s="5" t="s">
        <v>732</v>
      </c>
      <c r="D156" s="30">
        <v>179</v>
      </c>
      <c r="E156" s="30">
        <v>11288098</v>
      </c>
      <c r="F156" s="30">
        <v>23</v>
      </c>
      <c r="G156" s="30">
        <v>767234</v>
      </c>
      <c r="H156" s="30">
        <v>61</v>
      </c>
      <c r="I156" s="30">
        <v>3846782</v>
      </c>
      <c r="J156" s="30">
        <v>25</v>
      </c>
      <c r="K156" s="30">
        <v>833950</v>
      </c>
      <c r="L156" s="30">
        <v>0</v>
      </c>
      <c r="M156" s="30">
        <v>0</v>
      </c>
      <c r="N156" s="30">
        <v>0</v>
      </c>
      <c r="O156" s="30">
        <v>0</v>
      </c>
      <c r="P156" s="30">
        <v>18</v>
      </c>
      <c r="Q156" s="30">
        <v>1135116</v>
      </c>
      <c r="R156" s="30">
        <v>0</v>
      </c>
      <c r="S156" s="30">
        <v>0</v>
      </c>
      <c r="T156" s="30">
        <v>0</v>
      </c>
      <c r="U156" s="30">
        <v>0</v>
      </c>
      <c r="V156" s="24">
        <f t="shared" si="4"/>
        <v>306</v>
      </c>
      <c r="W156" s="24">
        <f t="shared" si="5"/>
        <v>17871180</v>
      </c>
    </row>
    <row r="157" spans="1:23" x14ac:dyDescent="0.25">
      <c r="A157" s="5">
        <v>8109</v>
      </c>
      <c r="B157" s="5">
        <v>16301</v>
      </c>
      <c r="C157" s="5" t="s">
        <v>84</v>
      </c>
      <c r="D157" s="30">
        <v>563</v>
      </c>
      <c r="E157" s="30">
        <v>35503906</v>
      </c>
      <c r="F157" s="30">
        <v>544</v>
      </c>
      <c r="G157" s="30">
        <v>18146752</v>
      </c>
      <c r="H157" s="30">
        <v>250</v>
      </c>
      <c r="I157" s="30">
        <v>15765500</v>
      </c>
      <c r="J157" s="30">
        <v>134</v>
      </c>
      <c r="K157" s="30">
        <v>4469972</v>
      </c>
      <c r="L157" s="30">
        <v>22</v>
      </c>
      <c r="M157" s="30">
        <v>1387364</v>
      </c>
      <c r="N157" s="30">
        <v>2</v>
      </c>
      <c r="O157" s="30">
        <v>66716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24">
        <f t="shared" si="4"/>
        <v>1515</v>
      </c>
      <c r="W157" s="24">
        <f t="shared" si="5"/>
        <v>75340210</v>
      </c>
    </row>
    <row r="158" spans="1:23" x14ac:dyDescent="0.25">
      <c r="A158" s="5">
        <v>8110</v>
      </c>
      <c r="B158" s="5">
        <v>16303</v>
      </c>
      <c r="C158" s="5" t="s">
        <v>733</v>
      </c>
      <c r="D158" s="30">
        <v>169</v>
      </c>
      <c r="E158" s="30">
        <v>10657478</v>
      </c>
      <c r="F158" s="30">
        <v>213</v>
      </c>
      <c r="G158" s="30">
        <v>7105254</v>
      </c>
      <c r="H158" s="30">
        <v>59</v>
      </c>
      <c r="I158" s="30">
        <v>3720658</v>
      </c>
      <c r="J158" s="30">
        <v>48</v>
      </c>
      <c r="K158" s="30">
        <v>1601184</v>
      </c>
      <c r="L158" s="30">
        <v>0</v>
      </c>
      <c r="M158" s="30">
        <v>0</v>
      </c>
      <c r="N158" s="30">
        <v>0</v>
      </c>
      <c r="O158" s="30">
        <v>0</v>
      </c>
      <c r="P158" s="30">
        <v>33</v>
      </c>
      <c r="Q158" s="30">
        <v>2081046</v>
      </c>
      <c r="R158" s="30">
        <v>1</v>
      </c>
      <c r="S158" s="30">
        <v>33358</v>
      </c>
      <c r="T158" s="30">
        <v>0</v>
      </c>
      <c r="U158" s="30">
        <v>0</v>
      </c>
      <c r="V158" s="24">
        <f t="shared" si="4"/>
        <v>523</v>
      </c>
      <c r="W158" s="24">
        <f t="shared" si="5"/>
        <v>25198978</v>
      </c>
    </row>
    <row r="159" spans="1:23" x14ac:dyDescent="0.25">
      <c r="A159" s="5">
        <v>8111</v>
      </c>
      <c r="B159" s="5">
        <v>16304</v>
      </c>
      <c r="C159" s="5" t="s">
        <v>734</v>
      </c>
      <c r="D159" s="30">
        <v>135</v>
      </c>
      <c r="E159" s="30">
        <v>8513370</v>
      </c>
      <c r="F159" s="30">
        <v>97</v>
      </c>
      <c r="G159" s="30">
        <v>3235726</v>
      </c>
      <c r="H159" s="30">
        <v>79</v>
      </c>
      <c r="I159" s="30">
        <v>4981898</v>
      </c>
      <c r="J159" s="30">
        <v>24</v>
      </c>
      <c r="K159" s="30">
        <v>800592</v>
      </c>
      <c r="L159" s="30">
        <v>0</v>
      </c>
      <c r="M159" s="30">
        <v>0</v>
      </c>
      <c r="N159" s="30">
        <v>0</v>
      </c>
      <c r="O159" s="30">
        <v>0</v>
      </c>
      <c r="P159" s="30">
        <v>0</v>
      </c>
      <c r="Q159" s="30">
        <v>0</v>
      </c>
      <c r="R159" s="30">
        <v>0</v>
      </c>
      <c r="S159" s="30">
        <v>0</v>
      </c>
      <c r="T159" s="30">
        <v>4</v>
      </c>
      <c r="U159" s="30">
        <v>146896</v>
      </c>
      <c r="V159" s="24">
        <f t="shared" si="4"/>
        <v>339</v>
      </c>
      <c r="W159" s="24">
        <f t="shared" si="5"/>
        <v>17678482</v>
      </c>
    </row>
    <row r="160" spans="1:23" x14ac:dyDescent="0.25">
      <c r="A160" s="5">
        <v>8112</v>
      </c>
      <c r="B160" s="5">
        <v>16305</v>
      </c>
      <c r="C160" s="5" t="s">
        <v>735</v>
      </c>
      <c r="D160" s="30">
        <v>313</v>
      </c>
      <c r="E160" s="30">
        <v>19738406</v>
      </c>
      <c r="F160" s="30">
        <v>298</v>
      </c>
      <c r="G160" s="30">
        <v>9940684</v>
      </c>
      <c r="H160" s="30">
        <v>81</v>
      </c>
      <c r="I160" s="30">
        <v>5108022</v>
      </c>
      <c r="J160" s="30">
        <v>35</v>
      </c>
      <c r="K160" s="30">
        <v>1167530</v>
      </c>
      <c r="L160" s="30">
        <v>0</v>
      </c>
      <c r="M160" s="30">
        <v>0</v>
      </c>
      <c r="N160" s="30">
        <v>0</v>
      </c>
      <c r="O160" s="30">
        <v>0</v>
      </c>
      <c r="P160" s="30">
        <v>25</v>
      </c>
      <c r="Q160" s="30">
        <v>1576550</v>
      </c>
      <c r="R160" s="30">
        <v>0</v>
      </c>
      <c r="S160" s="30">
        <v>0</v>
      </c>
      <c r="T160" s="30">
        <v>0</v>
      </c>
      <c r="U160" s="30">
        <v>0</v>
      </c>
      <c r="V160" s="24">
        <f t="shared" si="4"/>
        <v>752</v>
      </c>
      <c r="W160" s="24">
        <f t="shared" si="5"/>
        <v>37531192</v>
      </c>
    </row>
    <row r="161" spans="1:23" x14ac:dyDescent="0.25">
      <c r="A161" s="5">
        <v>8113</v>
      </c>
      <c r="B161" s="5">
        <v>16102</v>
      </c>
      <c r="C161" s="5" t="s">
        <v>85</v>
      </c>
      <c r="D161" s="30">
        <v>252</v>
      </c>
      <c r="E161" s="30">
        <v>15891624</v>
      </c>
      <c r="F161" s="30">
        <v>257</v>
      </c>
      <c r="G161" s="30">
        <v>8573006</v>
      </c>
      <c r="H161" s="30">
        <v>61</v>
      </c>
      <c r="I161" s="30">
        <v>3846782</v>
      </c>
      <c r="J161" s="30">
        <v>31</v>
      </c>
      <c r="K161" s="30">
        <v>1034098</v>
      </c>
      <c r="L161" s="30">
        <v>5</v>
      </c>
      <c r="M161" s="30">
        <v>315310</v>
      </c>
      <c r="N161" s="30">
        <v>0</v>
      </c>
      <c r="O161" s="30">
        <v>0</v>
      </c>
      <c r="P161" s="30">
        <v>45</v>
      </c>
      <c r="Q161" s="30">
        <v>2837790</v>
      </c>
      <c r="R161" s="30">
        <v>9</v>
      </c>
      <c r="S161" s="30">
        <v>300222</v>
      </c>
      <c r="T161" s="30">
        <v>0</v>
      </c>
      <c r="U161" s="30">
        <v>0</v>
      </c>
      <c r="V161" s="24">
        <f t="shared" si="4"/>
        <v>660</v>
      </c>
      <c r="W161" s="24">
        <f t="shared" si="5"/>
        <v>32798832</v>
      </c>
    </row>
    <row r="162" spans="1:23" x14ac:dyDescent="0.25">
      <c r="A162" s="5">
        <v>8114</v>
      </c>
      <c r="B162" s="5">
        <v>16108</v>
      </c>
      <c r="C162" s="5" t="s">
        <v>86</v>
      </c>
      <c r="D162" s="30">
        <v>302</v>
      </c>
      <c r="E162" s="30">
        <v>19044724</v>
      </c>
      <c r="F162" s="30">
        <v>156</v>
      </c>
      <c r="G162" s="30">
        <v>5203848</v>
      </c>
      <c r="H162" s="30">
        <v>225</v>
      </c>
      <c r="I162" s="30">
        <v>14188950</v>
      </c>
      <c r="J162" s="30">
        <v>56</v>
      </c>
      <c r="K162" s="30">
        <v>1868048</v>
      </c>
      <c r="L162" s="30">
        <v>0</v>
      </c>
      <c r="M162" s="30">
        <v>0</v>
      </c>
      <c r="N162" s="30">
        <v>0</v>
      </c>
      <c r="O162" s="30">
        <v>0</v>
      </c>
      <c r="P162" s="30">
        <v>0</v>
      </c>
      <c r="Q162" s="30">
        <v>0</v>
      </c>
      <c r="R162" s="30">
        <v>0</v>
      </c>
      <c r="S162" s="30">
        <v>0</v>
      </c>
      <c r="T162" s="30">
        <v>3</v>
      </c>
      <c r="U162" s="30">
        <v>108984</v>
      </c>
      <c r="V162" s="24">
        <f t="shared" si="4"/>
        <v>742</v>
      </c>
      <c r="W162" s="24">
        <f t="shared" si="5"/>
        <v>40414554</v>
      </c>
    </row>
    <row r="163" spans="1:23" x14ac:dyDescent="0.25">
      <c r="A163" s="5">
        <v>8115</v>
      </c>
      <c r="B163" s="5">
        <v>16107</v>
      </c>
      <c r="C163" s="5" t="s">
        <v>736</v>
      </c>
      <c r="D163" s="30">
        <v>230</v>
      </c>
      <c r="E163" s="30">
        <v>14504260</v>
      </c>
      <c r="F163" s="30">
        <v>158</v>
      </c>
      <c r="G163" s="30">
        <v>5270564</v>
      </c>
      <c r="H163" s="30">
        <v>75</v>
      </c>
      <c r="I163" s="30">
        <v>4729650</v>
      </c>
      <c r="J163" s="30">
        <v>67</v>
      </c>
      <c r="K163" s="30">
        <v>2234986</v>
      </c>
      <c r="L163" s="30">
        <v>4</v>
      </c>
      <c r="M163" s="30">
        <v>252248</v>
      </c>
      <c r="N163" s="30">
        <v>0</v>
      </c>
      <c r="O163" s="30">
        <v>0</v>
      </c>
      <c r="P163" s="30">
        <v>27</v>
      </c>
      <c r="Q163" s="30">
        <v>1702674</v>
      </c>
      <c r="R163" s="30">
        <v>6</v>
      </c>
      <c r="S163" s="30">
        <v>200148</v>
      </c>
      <c r="T163" s="30">
        <v>0</v>
      </c>
      <c r="U163" s="30">
        <v>0</v>
      </c>
      <c r="V163" s="24">
        <f t="shared" si="4"/>
        <v>567</v>
      </c>
      <c r="W163" s="24">
        <f t="shared" si="5"/>
        <v>28894530</v>
      </c>
    </row>
    <row r="164" spans="1:23" x14ac:dyDescent="0.25">
      <c r="A164" s="5">
        <v>8116</v>
      </c>
      <c r="B164" s="5">
        <v>16109</v>
      </c>
      <c r="C164" s="5" t="s">
        <v>87</v>
      </c>
      <c r="D164" s="30">
        <v>235</v>
      </c>
      <c r="E164" s="30">
        <v>14819570</v>
      </c>
      <c r="F164" s="30">
        <v>209</v>
      </c>
      <c r="G164" s="30">
        <v>6971822</v>
      </c>
      <c r="H164" s="30">
        <v>56</v>
      </c>
      <c r="I164" s="30">
        <v>3531472</v>
      </c>
      <c r="J164" s="30">
        <v>15</v>
      </c>
      <c r="K164" s="30">
        <v>500370</v>
      </c>
      <c r="L164" s="30">
        <v>11</v>
      </c>
      <c r="M164" s="30">
        <v>693682</v>
      </c>
      <c r="N164" s="30">
        <v>1</v>
      </c>
      <c r="O164" s="30">
        <v>33358</v>
      </c>
      <c r="P164" s="30">
        <v>40</v>
      </c>
      <c r="Q164" s="30">
        <v>2522480</v>
      </c>
      <c r="R164" s="30">
        <v>6</v>
      </c>
      <c r="S164" s="30">
        <v>200148</v>
      </c>
      <c r="T164" s="30">
        <v>0</v>
      </c>
      <c r="U164" s="30">
        <v>0</v>
      </c>
      <c r="V164" s="24">
        <f t="shared" si="4"/>
        <v>573</v>
      </c>
      <c r="W164" s="24">
        <f t="shared" si="5"/>
        <v>29272902</v>
      </c>
    </row>
    <row r="165" spans="1:23" x14ac:dyDescent="0.25">
      <c r="A165" s="5">
        <v>8117</v>
      </c>
      <c r="B165" s="5">
        <v>16105</v>
      </c>
      <c r="C165" s="5" t="s">
        <v>88</v>
      </c>
      <c r="D165" s="30">
        <v>193</v>
      </c>
      <c r="E165" s="30">
        <v>12170966</v>
      </c>
      <c r="F165" s="30">
        <v>129</v>
      </c>
      <c r="G165" s="30">
        <v>4303182</v>
      </c>
      <c r="H165" s="30">
        <v>103</v>
      </c>
      <c r="I165" s="30">
        <v>6495386</v>
      </c>
      <c r="J165" s="30">
        <v>53</v>
      </c>
      <c r="K165" s="30">
        <v>1767974</v>
      </c>
      <c r="L165" s="30">
        <v>0</v>
      </c>
      <c r="M165" s="30">
        <v>0</v>
      </c>
      <c r="N165" s="30">
        <v>0</v>
      </c>
      <c r="O165" s="30">
        <v>0</v>
      </c>
      <c r="P165" s="30">
        <v>4</v>
      </c>
      <c r="Q165" s="30">
        <v>252248</v>
      </c>
      <c r="R165" s="30">
        <v>3</v>
      </c>
      <c r="S165" s="30">
        <v>100074</v>
      </c>
      <c r="T165" s="30">
        <v>1</v>
      </c>
      <c r="U165" s="30">
        <v>37912</v>
      </c>
      <c r="V165" s="24">
        <f t="shared" si="4"/>
        <v>486</v>
      </c>
      <c r="W165" s="24">
        <f t="shared" si="5"/>
        <v>25127742</v>
      </c>
    </row>
    <row r="166" spans="1:23" x14ac:dyDescent="0.25">
      <c r="A166" s="5">
        <v>8118</v>
      </c>
      <c r="B166" s="5">
        <v>16104</v>
      </c>
      <c r="C166" s="5" t="s">
        <v>89</v>
      </c>
      <c r="D166" s="30">
        <v>321</v>
      </c>
      <c r="E166" s="30">
        <v>20242902</v>
      </c>
      <c r="F166" s="30">
        <v>291</v>
      </c>
      <c r="G166" s="30">
        <v>9707178</v>
      </c>
      <c r="H166" s="30">
        <v>0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0</v>
      </c>
      <c r="O166" s="30">
        <v>0</v>
      </c>
      <c r="P166" s="30">
        <v>0</v>
      </c>
      <c r="Q166" s="30">
        <v>0</v>
      </c>
      <c r="R166" s="30">
        <v>0</v>
      </c>
      <c r="S166" s="30">
        <v>0</v>
      </c>
      <c r="T166" s="30">
        <v>0</v>
      </c>
      <c r="U166" s="30">
        <v>0</v>
      </c>
      <c r="V166" s="24">
        <f t="shared" si="4"/>
        <v>612</v>
      </c>
      <c r="W166" s="24">
        <f t="shared" si="5"/>
        <v>29950080</v>
      </c>
    </row>
    <row r="167" spans="1:23" x14ac:dyDescent="0.25">
      <c r="A167" s="5">
        <v>8119</v>
      </c>
      <c r="B167" s="5">
        <v>16206</v>
      </c>
      <c r="C167" s="5" t="s">
        <v>737</v>
      </c>
      <c r="D167" s="30">
        <v>100</v>
      </c>
      <c r="E167" s="30">
        <v>6306200</v>
      </c>
      <c r="F167" s="30">
        <v>131</v>
      </c>
      <c r="G167" s="30">
        <v>4369898</v>
      </c>
      <c r="H167" s="30">
        <v>46</v>
      </c>
      <c r="I167" s="30">
        <v>2900852</v>
      </c>
      <c r="J167" s="30">
        <v>24</v>
      </c>
      <c r="K167" s="30">
        <v>800592</v>
      </c>
      <c r="L167" s="30">
        <v>5</v>
      </c>
      <c r="M167" s="30">
        <v>315310</v>
      </c>
      <c r="N167" s="30">
        <v>0</v>
      </c>
      <c r="O167" s="30">
        <v>0</v>
      </c>
      <c r="P167" s="30">
        <v>5</v>
      </c>
      <c r="Q167" s="30">
        <v>315310</v>
      </c>
      <c r="R167" s="30">
        <v>2</v>
      </c>
      <c r="S167" s="30">
        <v>66716</v>
      </c>
      <c r="T167" s="30">
        <v>0</v>
      </c>
      <c r="U167" s="30">
        <v>0</v>
      </c>
      <c r="V167" s="24">
        <f t="shared" si="4"/>
        <v>313</v>
      </c>
      <c r="W167" s="24">
        <f t="shared" si="5"/>
        <v>15074878</v>
      </c>
    </row>
    <row r="168" spans="1:23" x14ac:dyDescent="0.25">
      <c r="A168" s="5">
        <v>8120</v>
      </c>
      <c r="B168" s="5">
        <v>16203</v>
      </c>
      <c r="C168" s="5" t="s">
        <v>90</v>
      </c>
      <c r="D168" s="30">
        <v>303</v>
      </c>
      <c r="E168" s="30">
        <v>19107786</v>
      </c>
      <c r="F168" s="30">
        <v>302</v>
      </c>
      <c r="G168" s="30">
        <v>10074116</v>
      </c>
      <c r="H168" s="30">
        <v>28</v>
      </c>
      <c r="I168" s="30">
        <v>1765736</v>
      </c>
      <c r="J168" s="30">
        <v>12</v>
      </c>
      <c r="K168" s="30">
        <v>400296</v>
      </c>
      <c r="L168" s="30">
        <v>7</v>
      </c>
      <c r="M168" s="30">
        <v>441434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30">
        <v>0</v>
      </c>
      <c r="T168" s="30">
        <v>0</v>
      </c>
      <c r="U168" s="30">
        <v>0</v>
      </c>
      <c r="V168" s="24">
        <f t="shared" si="4"/>
        <v>652</v>
      </c>
      <c r="W168" s="24">
        <f t="shared" si="5"/>
        <v>31789368</v>
      </c>
    </row>
    <row r="169" spans="1:23" x14ac:dyDescent="0.25">
      <c r="A169" s="5">
        <v>8121</v>
      </c>
      <c r="B169" s="5">
        <v>16103</v>
      </c>
      <c r="C169" s="5" t="s">
        <v>738</v>
      </c>
      <c r="D169" s="30">
        <v>148</v>
      </c>
      <c r="E169" s="30">
        <v>9333176</v>
      </c>
      <c r="F169" s="30">
        <v>133</v>
      </c>
      <c r="G169" s="30">
        <v>4436614</v>
      </c>
      <c r="H169" s="30">
        <v>137</v>
      </c>
      <c r="I169" s="30">
        <v>8639494</v>
      </c>
      <c r="J169" s="30">
        <v>77</v>
      </c>
      <c r="K169" s="30">
        <v>2568566</v>
      </c>
      <c r="L169" s="30">
        <v>0</v>
      </c>
      <c r="M169" s="30">
        <v>0</v>
      </c>
      <c r="N169" s="30">
        <v>0</v>
      </c>
      <c r="O169" s="30">
        <v>0</v>
      </c>
      <c r="P169" s="30">
        <v>66</v>
      </c>
      <c r="Q169" s="30">
        <v>4162092</v>
      </c>
      <c r="R169" s="30">
        <v>18</v>
      </c>
      <c r="S169" s="30">
        <v>600444</v>
      </c>
      <c r="T169" s="30">
        <v>0</v>
      </c>
      <c r="U169" s="30">
        <v>0</v>
      </c>
      <c r="V169" s="24">
        <f t="shared" si="4"/>
        <v>579</v>
      </c>
      <c r="W169" s="24">
        <f t="shared" si="5"/>
        <v>29740386</v>
      </c>
    </row>
    <row r="170" spans="1:23" x14ac:dyDescent="0.25">
      <c r="A170" s="5">
        <v>8201</v>
      </c>
      <c r="B170" s="5">
        <v>8101</v>
      </c>
      <c r="C170" s="5" t="s">
        <v>739</v>
      </c>
      <c r="D170" s="30">
        <v>0</v>
      </c>
      <c r="E170" s="30">
        <v>0</v>
      </c>
      <c r="F170" s="30">
        <v>0</v>
      </c>
      <c r="G170" s="30">
        <v>0</v>
      </c>
      <c r="H170" s="30">
        <v>772</v>
      </c>
      <c r="I170" s="30">
        <v>48683864</v>
      </c>
      <c r="J170" s="30">
        <v>242</v>
      </c>
      <c r="K170" s="30">
        <v>8072636</v>
      </c>
      <c r="L170" s="30">
        <v>109</v>
      </c>
      <c r="M170" s="30">
        <v>6873758</v>
      </c>
      <c r="N170" s="30">
        <v>20</v>
      </c>
      <c r="O170" s="30">
        <v>667160</v>
      </c>
      <c r="P170" s="30">
        <v>0</v>
      </c>
      <c r="Q170" s="30">
        <v>0</v>
      </c>
      <c r="R170" s="30">
        <v>0</v>
      </c>
      <c r="S170" s="30">
        <v>0</v>
      </c>
      <c r="T170" s="30">
        <v>0</v>
      </c>
      <c r="U170" s="30">
        <v>0</v>
      </c>
      <c r="V170" s="24">
        <f t="shared" si="4"/>
        <v>1143</v>
      </c>
      <c r="W170" s="24">
        <f t="shared" si="5"/>
        <v>64297418</v>
      </c>
    </row>
    <row r="171" spans="1:23" x14ac:dyDescent="0.25">
      <c r="A171" s="5">
        <v>8202</v>
      </c>
      <c r="B171" s="5">
        <v>8107</v>
      </c>
      <c r="C171" s="5" t="s">
        <v>91</v>
      </c>
      <c r="D171" s="30">
        <v>468</v>
      </c>
      <c r="E171" s="30">
        <v>29513016</v>
      </c>
      <c r="F171" s="30">
        <v>387</v>
      </c>
      <c r="G171" s="30">
        <v>12909546</v>
      </c>
      <c r="H171" s="30">
        <v>141</v>
      </c>
      <c r="I171" s="30">
        <v>8891742</v>
      </c>
      <c r="J171" s="30">
        <v>78</v>
      </c>
      <c r="K171" s="30">
        <v>2601924</v>
      </c>
      <c r="L171" s="30">
        <v>0</v>
      </c>
      <c r="M171" s="30">
        <v>0</v>
      </c>
      <c r="N171" s="30">
        <v>0</v>
      </c>
      <c r="O171" s="30">
        <v>0</v>
      </c>
      <c r="P171" s="30">
        <v>0</v>
      </c>
      <c r="Q171" s="30">
        <v>0</v>
      </c>
      <c r="R171" s="30">
        <v>0</v>
      </c>
      <c r="S171" s="30">
        <v>0</v>
      </c>
      <c r="T171" s="30">
        <v>0</v>
      </c>
      <c r="U171" s="30">
        <v>0</v>
      </c>
      <c r="V171" s="24">
        <f t="shared" si="4"/>
        <v>1074</v>
      </c>
      <c r="W171" s="24">
        <f t="shared" si="5"/>
        <v>53916228</v>
      </c>
    </row>
    <row r="172" spans="1:23" x14ac:dyDescent="0.25">
      <c r="A172" s="5">
        <v>8203</v>
      </c>
      <c r="B172" s="5">
        <v>8105</v>
      </c>
      <c r="C172" s="5" t="s">
        <v>92</v>
      </c>
      <c r="D172" s="30">
        <v>0</v>
      </c>
      <c r="E172" s="30">
        <v>0</v>
      </c>
      <c r="F172" s="30">
        <v>0</v>
      </c>
      <c r="G172" s="30">
        <v>0</v>
      </c>
      <c r="H172" s="30">
        <v>219</v>
      </c>
      <c r="I172" s="30">
        <v>13810578</v>
      </c>
      <c r="J172" s="30">
        <v>49</v>
      </c>
      <c r="K172" s="30">
        <v>1634542</v>
      </c>
      <c r="L172" s="30">
        <v>10</v>
      </c>
      <c r="M172" s="30">
        <v>630620</v>
      </c>
      <c r="N172" s="30">
        <v>2</v>
      </c>
      <c r="O172" s="30">
        <v>66716</v>
      </c>
      <c r="P172" s="30">
        <v>0</v>
      </c>
      <c r="Q172" s="30">
        <v>0</v>
      </c>
      <c r="R172" s="30">
        <v>0</v>
      </c>
      <c r="S172" s="30">
        <v>0</v>
      </c>
      <c r="T172" s="30">
        <v>0</v>
      </c>
      <c r="U172" s="30">
        <v>0</v>
      </c>
      <c r="V172" s="24">
        <f t="shared" si="4"/>
        <v>280</v>
      </c>
      <c r="W172" s="24">
        <f t="shared" si="5"/>
        <v>16142456</v>
      </c>
    </row>
    <row r="173" spans="1:23" x14ac:dyDescent="0.25">
      <c r="A173" s="5">
        <v>8204</v>
      </c>
      <c r="B173" s="5">
        <v>8104</v>
      </c>
      <c r="C173" s="5" t="s">
        <v>93</v>
      </c>
      <c r="D173" s="30">
        <v>0</v>
      </c>
      <c r="E173" s="30">
        <v>0</v>
      </c>
      <c r="F173" s="30">
        <v>0</v>
      </c>
      <c r="G173" s="30">
        <v>0</v>
      </c>
      <c r="H173" s="30">
        <v>22</v>
      </c>
      <c r="I173" s="30">
        <v>1387364</v>
      </c>
      <c r="J173" s="30">
        <v>17</v>
      </c>
      <c r="K173" s="30">
        <v>567086</v>
      </c>
      <c r="L173" s="30">
        <v>0</v>
      </c>
      <c r="M173" s="30">
        <v>0</v>
      </c>
      <c r="N173" s="30">
        <v>0</v>
      </c>
      <c r="O173" s="30">
        <v>0</v>
      </c>
      <c r="P173" s="30">
        <v>0</v>
      </c>
      <c r="Q173" s="30">
        <v>0</v>
      </c>
      <c r="R173" s="30">
        <v>0</v>
      </c>
      <c r="S173" s="30">
        <v>0</v>
      </c>
      <c r="T173" s="30">
        <v>0</v>
      </c>
      <c r="U173" s="30">
        <v>0</v>
      </c>
      <c r="V173" s="24">
        <f t="shared" si="4"/>
        <v>39</v>
      </c>
      <c r="W173" s="24">
        <f t="shared" si="5"/>
        <v>1954450</v>
      </c>
    </row>
    <row r="174" spans="1:23" x14ac:dyDescent="0.25">
      <c r="A174" s="5">
        <v>8205</v>
      </c>
      <c r="B174" s="5">
        <v>8111</v>
      </c>
      <c r="C174" s="5" t="s">
        <v>740</v>
      </c>
      <c r="D174" s="30">
        <v>770</v>
      </c>
      <c r="E174" s="30">
        <v>48557740</v>
      </c>
      <c r="F174" s="30">
        <v>776</v>
      </c>
      <c r="G174" s="30">
        <v>25885808</v>
      </c>
      <c r="H174" s="30">
        <v>355</v>
      </c>
      <c r="I174" s="30">
        <v>22387010</v>
      </c>
      <c r="J174" s="30">
        <v>165</v>
      </c>
      <c r="K174" s="30">
        <v>5504070</v>
      </c>
      <c r="L174" s="30">
        <v>0</v>
      </c>
      <c r="M174" s="30">
        <v>0</v>
      </c>
      <c r="N174" s="30">
        <v>0</v>
      </c>
      <c r="O174" s="30">
        <v>0</v>
      </c>
      <c r="P174" s="30">
        <v>54</v>
      </c>
      <c r="Q174" s="30">
        <v>3405348</v>
      </c>
      <c r="R174" s="30">
        <v>14</v>
      </c>
      <c r="S174" s="30">
        <v>467012</v>
      </c>
      <c r="T174" s="30">
        <v>0</v>
      </c>
      <c r="U174" s="30">
        <v>0</v>
      </c>
      <c r="V174" s="24">
        <f t="shared" si="4"/>
        <v>2134</v>
      </c>
      <c r="W174" s="24">
        <f t="shared" si="5"/>
        <v>106206988</v>
      </c>
    </row>
    <row r="175" spans="1:23" x14ac:dyDescent="0.25">
      <c r="A175" s="5">
        <v>8206</v>
      </c>
      <c r="B175" s="5">
        <v>8110</v>
      </c>
      <c r="C175" s="5" t="s">
        <v>94</v>
      </c>
      <c r="D175" s="30">
        <v>1048</v>
      </c>
      <c r="E175" s="30">
        <v>66088976</v>
      </c>
      <c r="F175" s="30">
        <v>1033</v>
      </c>
      <c r="G175" s="30">
        <v>34458814</v>
      </c>
      <c r="H175" s="30">
        <v>460</v>
      </c>
      <c r="I175" s="30">
        <v>29008520</v>
      </c>
      <c r="J175" s="30">
        <v>334</v>
      </c>
      <c r="K175" s="30">
        <v>11141572</v>
      </c>
      <c r="L175" s="30">
        <v>44</v>
      </c>
      <c r="M175" s="30">
        <v>2774728</v>
      </c>
      <c r="N175" s="30">
        <v>2</v>
      </c>
      <c r="O175" s="30">
        <v>66716</v>
      </c>
      <c r="P175" s="30">
        <v>129</v>
      </c>
      <c r="Q175" s="30">
        <v>8134998</v>
      </c>
      <c r="R175" s="30">
        <v>8</v>
      </c>
      <c r="S175" s="30">
        <v>266864</v>
      </c>
      <c r="T175" s="30">
        <v>4</v>
      </c>
      <c r="U175" s="30">
        <v>99796</v>
      </c>
      <c r="V175" s="24">
        <f t="shared" si="4"/>
        <v>3062</v>
      </c>
      <c r="W175" s="24">
        <f t="shared" si="5"/>
        <v>152040984</v>
      </c>
    </row>
    <row r="176" spans="1:23" x14ac:dyDescent="0.25">
      <c r="A176" s="5">
        <v>8207</v>
      </c>
      <c r="B176" s="5">
        <v>8102</v>
      </c>
      <c r="C176" s="5" t="s">
        <v>95</v>
      </c>
      <c r="D176" s="30">
        <v>1145</v>
      </c>
      <c r="E176" s="30">
        <v>72205990</v>
      </c>
      <c r="F176" s="30">
        <v>829</v>
      </c>
      <c r="G176" s="30">
        <v>27653782</v>
      </c>
      <c r="H176" s="30">
        <v>510</v>
      </c>
      <c r="I176" s="30">
        <v>32161620</v>
      </c>
      <c r="J176" s="30">
        <v>190</v>
      </c>
      <c r="K176" s="30">
        <v>6338020</v>
      </c>
      <c r="L176" s="30">
        <v>18</v>
      </c>
      <c r="M176" s="30">
        <v>1135116</v>
      </c>
      <c r="N176" s="30">
        <v>2</v>
      </c>
      <c r="O176" s="30">
        <v>66716</v>
      </c>
      <c r="P176" s="30">
        <v>148</v>
      </c>
      <c r="Q176" s="30">
        <v>9333176</v>
      </c>
      <c r="R176" s="30">
        <v>22</v>
      </c>
      <c r="S176" s="30">
        <v>733876</v>
      </c>
      <c r="T176" s="30">
        <v>0</v>
      </c>
      <c r="U176" s="30">
        <v>0</v>
      </c>
      <c r="V176" s="24">
        <f t="shared" si="4"/>
        <v>2864</v>
      </c>
      <c r="W176" s="24">
        <f t="shared" si="5"/>
        <v>149628296</v>
      </c>
    </row>
    <row r="177" spans="1:23" x14ac:dyDescent="0.25">
      <c r="A177" s="5">
        <v>8208</v>
      </c>
      <c r="B177" s="5">
        <v>8106</v>
      </c>
      <c r="C177" s="5" t="s">
        <v>96</v>
      </c>
      <c r="D177" s="30">
        <v>619</v>
      </c>
      <c r="E177" s="30">
        <v>39035378</v>
      </c>
      <c r="F177" s="30">
        <v>457</v>
      </c>
      <c r="G177" s="30">
        <v>15244606</v>
      </c>
      <c r="H177" s="30">
        <v>198</v>
      </c>
      <c r="I177" s="30">
        <v>12486276</v>
      </c>
      <c r="J177" s="30">
        <v>105</v>
      </c>
      <c r="K177" s="30">
        <v>3502590</v>
      </c>
      <c r="L177" s="30">
        <v>0</v>
      </c>
      <c r="M177" s="30">
        <v>0</v>
      </c>
      <c r="N177" s="30">
        <v>0</v>
      </c>
      <c r="O177" s="30">
        <v>0</v>
      </c>
      <c r="P177" s="30">
        <v>38</v>
      </c>
      <c r="Q177" s="30">
        <v>2396356</v>
      </c>
      <c r="R177" s="30">
        <v>7</v>
      </c>
      <c r="S177" s="30">
        <v>233506</v>
      </c>
      <c r="T177" s="30">
        <v>0</v>
      </c>
      <c r="U177" s="30">
        <v>0</v>
      </c>
      <c r="V177" s="24">
        <f t="shared" si="4"/>
        <v>1424</v>
      </c>
      <c r="W177" s="24">
        <f t="shared" si="5"/>
        <v>72898712</v>
      </c>
    </row>
    <row r="178" spans="1:23" x14ac:dyDescent="0.25">
      <c r="A178" s="5">
        <v>8209</v>
      </c>
      <c r="B178" s="5">
        <v>8109</v>
      </c>
      <c r="C178" s="5" t="s">
        <v>97</v>
      </c>
      <c r="D178" s="30">
        <v>210</v>
      </c>
      <c r="E178" s="30">
        <v>13243020</v>
      </c>
      <c r="F178" s="30">
        <v>121</v>
      </c>
      <c r="G178" s="30">
        <v>4036318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0</v>
      </c>
      <c r="O178" s="30">
        <v>0</v>
      </c>
      <c r="P178" s="30">
        <v>18</v>
      </c>
      <c r="Q178" s="30">
        <v>1135116</v>
      </c>
      <c r="R178" s="30">
        <v>2</v>
      </c>
      <c r="S178" s="30">
        <v>66716</v>
      </c>
      <c r="T178" s="30">
        <v>0</v>
      </c>
      <c r="U178" s="30">
        <v>0</v>
      </c>
      <c r="V178" s="24">
        <f t="shared" si="4"/>
        <v>351</v>
      </c>
      <c r="W178" s="24">
        <f t="shared" si="5"/>
        <v>18481170</v>
      </c>
    </row>
    <row r="179" spans="1:23" x14ac:dyDescent="0.25">
      <c r="A179" s="5">
        <v>8210</v>
      </c>
      <c r="B179" s="5">
        <v>8108</v>
      </c>
      <c r="C179" s="5" t="s">
        <v>98</v>
      </c>
      <c r="D179" s="30">
        <v>528</v>
      </c>
      <c r="E179" s="30">
        <v>33296736</v>
      </c>
      <c r="F179" s="30">
        <v>383</v>
      </c>
      <c r="G179" s="30">
        <v>12776114</v>
      </c>
      <c r="H179" s="30">
        <v>524</v>
      </c>
      <c r="I179" s="30">
        <v>33044488</v>
      </c>
      <c r="J179" s="30">
        <v>365</v>
      </c>
      <c r="K179" s="30">
        <v>12175670</v>
      </c>
      <c r="L179" s="30">
        <v>0</v>
      </c>
      <c r="M179" s="30">
        <v>0</v>
      </c>
      <c r="N179" s="30">
        <v>0</v>
      </c>
      <c r="O179" s="30">
        <v>0</v>
      </c>
      <c r="P179" s="30">
        <v>140</v>
      </c>
      <c r="Q179" s="30">
        <v>8828680</v>
      </c>
      <c r="R179" s="30">
        <v>9</v>
      </c>
      <c r="S179" s="30">
        <v>300222</v>
      </c>
      <c r="T179" s="30">
        <v>2</v>
      </c>
      <c r="U179" s="30">
        <v>72656</v>
      </c>
      <c r="V179" s="24">
        <f t="shared" si="4"/>
        <v>1951</v>
      </c>
      <c r="W179" s="24">
        <f t="shared" si="5"/>
        <v>100494566</v>
      </c>
    </row>
    <row r="180" spans="1:23" x14ac:dyDescent="0.25">
      <c r="A180" s="5">
        <v>8211</v>
      </c>
      <c r="B180" s="5">
        <v>8103</v>
      </c>
      <c r="C180" s="5" t="s">
        <v>99</v>
      </c>
      <c r="D180" s="30">
        <v>0</v>
      </c>
      <c r="E180" s="30">
        <v>0</v>
      </c>
      <c r="F180" s="30">
        <v>0</v>
      </c>
      <c r="G180" s="30">
        <v>0</v>
      </c>
      <c r="H180" s="30">
        <v>431</v>
      </c>
      <c r="I180" s="30">
        <v>27179722</v>
      </c>
      <c r="J180" s="30">
        <v>183</v>
      </c>
      <c r="K180" s="30">
        <v>6104514</v>
      </c>
      <c r="L180" s="30">
        <v>29</v>
      </c>
      <c r="M180" s="30">
        <v>1828798</v>
      </c>
      <c r="N180" s="30">
        <v>2</v>
      </c>
      <c r="O180" s="30">
        <v>66716</v>
      </c>
      <c r="P180" s="30">
        <v>0</v>
      </c>
      <c r="Q180" s="30">
        <v>0</v>
      </c>
      <c r="R180" s="30">
        <v>0</v>
      </c>
      <c r="S180" s="30">
        <v>0</v>
      </c>
      <c r="T180" s="30">
        <v>0</v>
      </c>
      <c r="U180" s="30">
        <v>0</v>
      </c>
      <c r="V180" s="24">
        <f t="shared" si="4"/>
        <v>645</v>
      </c>
      <c r="W180" s="24">
        <f t="shared" si="5"/>
        <v>35179750</v>
      </c>
    </row>
    <row r="181" spans="1:23" x14ac:dyDescent="0.25">
      <c r="A181" s="5">
        <v>8212</v>
      </c>
      <c r="B181" s="5">
        <v>8112</v>
      </c>
      <c r="C181" s="5" t="s">
        <v>741</v>
      </c>
      <c r="D181" s="30">
        <v>613</v>
      </c>
      <c r="E181" s="30">
        <v>38657006</v>
      </c>
      <c r="F181" s="30">
        <v>367</v>
      </c>
      <c r="G181" s="30">
        <v>12242386</v>
      </c>
      <c r="H181" s="30">
        <v>364</v>
      </c>
      <c r="I181" s="30">
        <v>22954568</v>
      </c>
      <c r="J181" s="30">
        <v>199</v>
      </c>
      <c r="K181" s="30">
        <v>6638242</v>
      </c>
      <c r="L181" s="30">
        <v>0</v>
      </c>
      <c r="M181" s="30">
        <v>0</v>
      </c>
      <c r="N181" s="30">
        <v>0</v>
      </c>
      <c r="O181" s="30">
        <v>0</v>
      </c>
      <c r="P181" s="30">
        <v>0</v>
      </c>
      <c r="Q181" s="30">
        <v>0</v>
      </c>
      <c r="R181" s="30">
        <v>0</v>
      </c>
      <c r="S181" s="30">
        <v>0</v>
      </c>
      <c r="T181" s="30">
        <v>0</v>
      </c>
      <c r="U181" s="30">
        <v>0</v>
      </c>
      <c r="V181" s="24">
        <f t="shared" si="4"/>
        <v>1543</v>
      </c>
      <c r="W181" s="24">
        <f t="shared" si="5"/>
        <v>80492202</v>
      </c>
    </row>
    <row r="182" spans="1:23" x14ac:dyDescent="0.25">
      <c r="A182" s="5">
        <v>8301</v>
      </c>
      <c r="B182" s="5">
        <v>8202</v>
      </c>
      <c r="C182" s="5" t="s">
        <v>100</v>
      </c>
      <c r="D182" s="30">
        <v>518</v>
      </c>
      <c r="E182" s="30">
        <v>32666116</v>
      </c>
      <c r="F182" s="30">
        <v>441</v>
      </c>
      <c r="G182" s="30">
        <v>14710878</v>
      </c>
      <c r="H182" s="30">
        <v>128</v>
      </c>
      <c r="I182" s="30">
        <v>8071936</v>
      </c>
      <c r="J182" s="30">
        <v>75</v>
      </c>
      <c r="K182" s="30">
        <v>2501850</v>
      </c>
      <c r="L182" s="30">
        <v>3</v>
      </c>
      <c r="M182" s="30">
        <v>189186</v>
      </c>
      <c r="N182" s="30">
        <v>0</v>
      </c>
      <c r="O182" s="30">
        <v>0</v>
      </c>
      <c r="P182" s="30">
        <v>147</v>
      </c>
      <c r="Q182" s="30">
        <v>9270114</v>
      </c>
      <c r="R182" s="30">
        <v>28</v>
      </c>
      <c r="S182" s="30">
        <v>934024</v>
      </c>
      <c r="T182" s="30">
        <v>0</v>
      </c>
      <c r="U182" s="30">
        <v>0</v>
      </c>
      <c r="V182" s="24">
        <f t="shared" si="4"/>
        <v>1340</v>
      </c>
      <c r="W182" s="24">
        <f t="shared" si="5"/>
        <v>68344104</v>
      </c>
    </row>
    <row r="183" spans="1:23" x14ac:dyDescent="0.25">
      <c r="A183" s="5">
        <v>8302</v>
      </c>
      <c r="B183" s="5">
        <v>8205</v>
      </c>
      <c r="C183" s="5" t="s">
        <v>101</v>
      </c>
      <c r="D183" s="30">
        <v>545</v>
      </c>
      <c r="E183" s="30">
        <v>34368790</v>
      </c>
      <c r="F183" s="30">
        <v>449</v>
      </c>
      <c r="G183" s="30">
        <v>14977742</v>
      </c>
      <c r="H183" s="30">
        <v>93</v>
      </c>
      <c r="I183" s="30">
        <v>5864766</v>
      </c>
      <c r="J183" s="30">
        <v>38</v>
      </c>
      <c r="K183" s="30">
        <v>1267604</v>
      </c>
      <c r="L183" s="30">
        <v>0</v>
      </c>
      <c r="M183" s="30">
        <v>0</v>
      </c>
      <c r="N183" s="30">
        <v>0</v>
      </c>
      <c r="O183" s="30">
        <v>0</v>
      </c>
      <c r="P183" s="30">
        <v>13</v>
      </c>
      <c r="Q183" s="30">
        <v>819806</v>
      </c>
      <c r="R183" s="30">
        <v>1</v>
      </c>
      <c r="S183" s="30">
        <v>33358</v>
      </c>
      <c r="T183" s="30">
        <v>0</v>
      </c>
      <c r="U183" s="30">
        <v>0</v>
      </c>
      <c r="V183" s="24">
        <f t="shared" si="4"/>
        <v>1139</v>
      </c>
      <c r="W183" s="24">
        <f t="shared" si="5"/>
        <v>57332066</v>
      </c>
    </row>
    <row r="184" spans="1:23" x14ac:dyDescent="0.25">
      <c r="A184" s="5">
        <v>8303</v>
      </c>
      <c r="B184" s="5">
        <v>8201</v>
      </c>
      <c r="C184" s="5" t="s">
        <v>102</v>
      </c>
      <c r="D184" s="30">
        <v>737</v>
      </c>
      <c r="E184" s="30">
        <v>46476694</v>
      </c>
      <c r="F184" s="30">
        <v>230</v>
      </c>
      <c r="G184" s="30">
        <v>7672340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30">
        <v>0</v>
      </c>
      <c r="P184" s="30">
        <v>53</v>
      </c>
      <c r="Q184" s="30">
        <v>3342286</v>
      </c>
      <c r="R184" s="30">
        <v>8</v>
      </c>
      <c r="S184" s="30">
        <v>266864</v>
      </c>
      <c r="T184" s="30">
        <v>0</v>
      </c>
      <c r="U184" s="30">
        <v>0</v>
      </c>
      <c r="V184" s="24">
        <f t="shared" si="4"/>
        <v>1028</v>
      </c>
      <c r="W184" s="24">
        <f t="shared" si="5"/>
        <v>57758184</v>
      </c>
    </row>
    <row r="185" spans="1:23" x14ac:dyDescent="0.25">
      <c r="A185" s="5">
        <v>8304</v>
      </c>
      <c r="B185" s="5">
        <v>8206</v>
      </c>
      <c r="C185" s="5" t="s">
        <v>742</v>
      </c>
      <c r="D185" s="30">
        <v>291</v>
      </c>
      <c r="E185" s="30">
        <v>18351042</v>
      </c>
      <c r="F185" s="30">
        <v>262</v>
      </c>
      <c r="G185" s="30">
        <v>8739796</v>
      </c>
      <c r="H185" s="30">
        <v>120</v>
      </c>
      <c r="I185" s="30">
        <v>7567440</v>
      </c>
      <c r="J185" s="30">
        <v>81</v>
      </c>
      <c r="K185" s="30">
        <v>2701998</v>
      </c>
      <c r="L185" s="30">
        <v>0</v>
      </c>
      <c r="M185" s="30">
        <v>0</v>
      </c>
      <c r="N185" s="30">
        <v>0</v>
      </c>
      <c r="O185" s="30">
        <v>0</v>
      </c>
      <c r="P185" s="30">
        <v>63</v>
      </c>
      <c r="Q185" s="30">
        <v>3972906</v>
      </c>
      <c r="R185" s="30">
        <v>13</v>
      </c>
      <c r="S185" s="30">
        <v>433654</v>
      </c>
      <c r="T185" s="30">
        <v>0</v>
      </c>
      <c r="U185" s="30">
        <v>0</v>
      </c>
      <c r="V185" s="24">
        <f t="shared" si="4"/>
        <v>830</v>
      </c>
      <c r="W185" s="24">
        <f t="shared" si="5"/>
        <v>41766836</v>
      </c>
    </row>
    <row r="186" spans="1:23" x14ac:dyDescent="0.25">
      <c r="A186" s="5">
        <v>8305</v>
      </c>
      <c r="B186" s="5">
        <v>8203</v>
      </c>
      <c r="C186" s="5" t="s">
        <v>103</v>
      </c>
      <c r="D186" s="30">
        <v>442</v>
      </c>
      <c r="E186" s="30">
        <v>27873404</v>
      </c>
      <c r="F186" s="30">
        <v>459</v>
      </c>
      <c r="G186" s="30">
        <v>15311322</v>
      </c>
      <c r="H186" s="30">
        <v>80</v>
      </c>
      <c r="I186" s="30">
        <v>5044960</v>
      </c>
      <c r="J186" s="30">
        <v>43</v>
      </c>
      <c r="K186" s="30">
        <v>1434394</v>
      </c>
      <c r="L186" s="30">
        <v>0</v>
      </c>
      <c r="M186" s="30">
        <v>0</v>
      </c>
      <c r="N186" s="30">
        <v>0</v>
      </c>
      <c r="O186" s="30">
        <v>0</v>
      </c>
      <c r="P186" s="30">
        <v>20</v>
      </c>
      <c r="Q186" s="30">
        <v>1261240</v>
      </c>
      <c r="R186" s="30">
        <v>2</v>
      </c>
      <c r="S186" s="30">
        <v>66716</v>
      </c>
      <c r="T186" s="30">
        <v>0</v>
      </c>
      <c r="U186" s="30">
        <v>0</v>
      </c>
      <c r="V186" s="24">
        <f t="shared" si="4"/>
        <v>1046</v>
      </c>
      <c r="W186" s="24">
        <f t="shared" si="5"/>
        <v>50992036</v>
      </c>
    </row>
    <row r="187" spans="1:23" x14ac:dyDescent="0.25">
      <c r="A187" s="5">
        <v>8306</v>
      </c>
      <c r="B187" s="5">
        <v>8204</v>
      </c>
      <c r="C187" s="5" t="s">
        <v>104</v>
      </c>
      <c r="D187" s="30">
        <v>111</v>
      </c>
      <c r="E187" s="30">
        <v>6999882</v>
      </c>
      <c r="F187" s="30">
        <v>106</v>
      </c>
      <c r="G187" s="30">
        <v>3535948</v>
      </c>
      <c r="H187" s="30">
        <v>12</v>
      </c>
      <c r="I187" s="30">
        <v>756744</v>
      </c>
      <c r="J187" s="30">
        <v>12</v>
      </c>
      <c r="K187" s="30">
        <v>400296</v>
      </c>
      <c r="L187" s="30">
        <v>0</v>
      </c>
      <c r="M187" s="30">
        <v>0</v>
      </c>
      <c r="N187" s="30">
        <v>0</v>
      </c>
      <c r="O187" s="30">
        <v>0</v>
      </c>
      <c r="P187" s="30">
        <v>0</v>
      </c>
      <c r="Q187" s="30">
        <v>0</v>
      </c>
      <c r="R187" s="30">
        <v>0</v>
      </c>
      <c r="S187" s="30">
        <v>0</v>
      </c>
      <c r="T187" s="30">
        <v>0</v>
      </c>
      <c r="U187" s="30">
        <v>0</v>
      </c>
      <c r="V187" s="24">
        <f t="shared" si="4"/>
        <v>241</v>
      </c>
      <c r="W187" s="24">
        <f t="shared" si="5"/>
        <v>11692870</v>
      </c>
    </row>
    <row r="188" spans="1:23" x14ac:dyDescent="0.25">
      <c r="A188" s="5">
        <v>8307</v>
      </c>
      <c r="B188" s="5">
        <v>8207</v>
      </c>
      <c r="C188" s="5" t="s">
        <v>743</v>
      </c>
      <c r="D188" s="30">
        <v>214</v>
      </c>
      <c r="E188" s="30">
        <v>13495268</v>
      </c>
      <c r="F188" s="30">
        <v>177</v>
      </c>
      <c r="G188" s="30">
        <v>5904366</v>
      </c>
      <c r="H188" s="30">
        <v>77</v>
      </c>
      <c r="I188" s="30">
        <v>4855774</v>
      </c>
      <c r="J188" s="30">
        <v>31</v>
      </c>
      <c r="K188" s="30">
        <v>1034098</v>
      </c>
      <c r="L188" s="30">
        <v>0</v>
      </c>
      <c r="M188" s="30">
        <v>0</v>
      </c>
      <c r="N188" s="30">
        <v>0</v>
      </c>
      <c r="O188" s="30">
        <v>0</v>
      </c>
      <c r="P188" s="30">
        <v>0</v>
      </c>
      <c r="Q188" s="30">
        <v>0</v>
      </c>
      <c r="R188" s="30">
        <v>0</v>
      </c>
      <c r="S188" s="30">
        <v>0</v>
      </c>
      <c r="T188" s="30">
        <v>3</v>
      </c>
      <c r="U188" s="30">
        <v>80202</v>
      </c>
      <c r="V188" s="24">
        <f t="shared" si="4"/>
        <v>502</v>
      </c>
      <c r="W188" s="24">
        <f t="shared" si="5"/>
        <v>25369708</v>
      </c>
    </row>
    <row r="189" spans="1:23" x14ac:dyDescent="0.25">
      <c r="A189" s="5">
        <v>8401</v>
      </c>
      <c r="B189" s="5">
        <v>8301</v>
      </c>
      <c r="C189" s="5" t="s">
        <v>744</v>
      </c>
      <c r="D189" s="30">
        <v>1452</v>
      </c>
      <c r="E189" s="30">
        <v>91566024</v>
      </c>
      <c r="F189" s="30">
        <v>1260</v>
      </c>
      <c r="G189" s="30">
        <v>42031080</v>
      </c>
      <c r="H189" s="30">
        <v>788</v>
      </c>
      <c r="I189" s="30">
        <v>49692856</v>
      </c>
      <c r="J189" s="30">
        <v>485</v>
      </c>
      <c r="K189" s="30">
        <v>16178630</v>
      </c>
      <c r="L189" s="30">
        <v>30</v>
      </c>
      <c r="M189" s="30">
        <v>1891860</v>
      </c>
      <c r="N189" s="30">
        <v>2</v>
      </c>
      <c r="O189" s="30">
        <v>66716</v>
      </c>
      <c r="P189" s="30">
        <v>189</v>
      </c>
      <c r="Q189" s="30">
        <v>11918718</v>
      </c>
      <c r="R189" s="30">
        <v>39</v>
      </c>
      <c r="S189" s="30">
        <v>1300962</v>
      </c>
      <c r="T189" s="30">
        <v>0</v>
      </c>
      <c r="U189" s="30">
        <v>0</v>
      </c>
      <c r="V189" s="24">
        <f t="shared" si="4"/>
        <v>4245</v>
      </c>
      <c r="W189" s="24">
        <f t="shared" si="5"/>
        <v>214646846</v>
      </c>
    </row>
    <row r="190" spans="1:23" x14ac:dyDescent="0.25">
      <c r="A190" s="5">
        <v>8402</v>
      </c>
      <c r="B190" s="5">
        <v>8311</v>
      </c>
      <c r="C190" s="5" t="s">
        <v>745</v>
      </c>
      <c r="D190" s="30">
        <v>287</v>
      </c>
      <c r="E190" s="30">
        <v>18098794</v>
      </c>
      <c r="F190" s="30">
        <v>156</v>
      </c>
      <c r="G190" s="30">
        <v>5203848</v>
      </c>
      <c r="H190" s="30">
        <v>54</v>
      </c>
      <c r="I190" s="30">
        <v>3405348</v>
      </c>
      <c r="J190" s="30">
        <v>36</v>
      </c>
      <c r="K190" s="30">
        <v>1200888</v>
      </c>
      <c r="L190" s="30">
        <v>6</v>
      </c>
      <c r="M190" s="30">
        <v>378372</v>
      </c>
      <c r="N190" s="30">
        <v>1</v>
      </c>
      <c r="O190" s="30">
        <v>33358</v>
      </c>
      <c r="P190" s="30">
        <v>0</v>
      </c>
      <c r="Q190" s="30">
        <v>0</v>
      </c>
      <c r="R190" s="30">
        <v>0</v>
      </c>
      <c r="S190" s="30">
        <v>0</v>
      </c>
      <c r="T190" s="30">
        <v>0</v>
      </c>
      <c r="U190" s="30">
        <v>0</v>
      </c>
      <c r="V190" s="24">
        <f t="shared" si="4"/>
        <v>540</v>
      </c>
      <c r="W190" s="24">
        <f t="shared" si="5"/>
        <v>28320608</v>
      </c>
    </row>
    <row r="191" spans="1:23" x14ac:dyDescent="0.25">
      <c r="A191" s="5">
        <v>8403</v>
      </c>
      <c r="B191" s="5">
        <v>8304</v>
      </c>
      <c r="C191" s="5" t="s">
        <v>105</v>
      </c>
      <c r="D191" s="30">
        <v>402</v>
      </c>
      <c r="E191" s="30">
        <v>25350924</v>
      </c>
      <c r="F191" s="30">
        <v>317</v>
      </c>
      <c r="G191" s="30">
        <v>10574486</v>
      </c>
      <c r="H191" s="30">
        <v>27</v>
      </c>
      <c r="I191" s="30">
        <v>1702674</v>
      </c>
      <c r="J191" s="30">
        <v>19</v>
      </c>
      <c r="K191" s="30">
        <v>633802</v>
      </c>
      <c r="L191" s="30">
        <v>0</v>
      </c>
      <c r="M191" s="30">
        <v>0</v>
      </c>
      <c r="N191" s="30">
        <v>0</v>
      </c>
      <c r="O191" s="30">
        <v>0</v>
      </c>
      <c r="P191" s="30">
        <v>48</v>
      </c>
      <c r="Q191" s="30">
        <v>3026976</v>
      </c>
      <c r="R191" s="30">
        <v>10</v>
      </c>
      <c r="S191" s="30">
        <v>333580</v>
      </c>
      <c r="T191" s="30">
        <v>0</v>
      </c>
      <c r="U191" s="30">
        <v>0</v>
      </c>
      <c r="V191" s="24">
        <f t="shared" si="4"/>
        <v>823</v>
      </c>
      <c r="W191" s="24">
        <f t="shared" si="5"/>
        <v>41622442</v>
      </c>
    </row>
    <row r="192" spans="1:23" x14ac:dyDescent="0.25">
      <c r="A192" s="5">
        <v>8404</v>
      </c>
      <c r="B192" s="5">
        <v>8309</v>
      </c>
      <c r="C192" s="5" t="s">
        <v>106</v>
      </c>
      <c r="D192" s="30">
        <v>145</v>
      </c>
      <c r="E192" s="30">
        <v>9143990</v>
      </c>
      <c r="F192" s="30">
        <v>122</v>
      </c>
      <c r="G192" s="30">
        <v>4069676</v>
      </c>
      <c r="H192" s="30">
        <v>123</v>
      </c>
      <c r="I192" s="30">
        <v>7756626</v>
      </c>
      <c r="J192" s="30">
        <v>33</v>
      </c>
      <c r="K192" s="30">
        <v>1100814</v>
      </c>
      <c r="L192" s="30">
        <v>1</v>
      </c>
      <c r="M192" s="30">
        <v>63062</v>
      </c>
      <c r="N192" s="30">
        <v>0</v>
      </c>
      <c r="O192" s="30">
        <v>0</v>
      </c>
      <c r="P192" s="30">
        <v>14</v>
      </c>
      <c r="Q192" s="30">
        <v>882868</v>
      </c>
      <c r="R192" s="30">
        <v>3</v>
      </c>
      <c r="S192" s="30">
        <v>100074</v>
      </c>
      <c r="T192" s="30">
        <v>0</v>
      </c>
      <c r="U192" s="30">
        <v>0</v>
      </c>
      <c r="V192" s="24">
        <f t="shared" si="4"/>
        <v>441</v>
      </c>
      <c r="W192" s="24">
        <f t="shared" si="5"/>
        <v>23117110</v>
      </c>
    </row>
    <row r="193" spans="1:23" x14ac:dyDescent="0.25">
      <c r="A193" s="5">
        <v>8405</v>
      </c>
      <c r="B193" s="5">
        <v>8306</v>
      </c>
      <c r="C193" s="5" t="s">
        <v>107</v>
      </c>
      <c r="D193" s="30">
        <v>366</v>
      </c>
      <c r="E193" s="30">
        <v>23080692</v>
      </c>
      <c r="F193" s="30">
        <v>291</v>
      </c>
      <c r="G193" s="30">
        <v>9707178</v>
      </c>
      <c r="H193" s="30">
        <v>23</v>
      </c>
      <c r="I193" s="30">
        <v>1450426</v>
      </c>
      <c r="J193" s="30">
        <v>14</v>
      </c>
      <c r="K193" s="30">
        <v>467012</v>
      </c>
      <c r="L193" s="30">
        <v>11</v>
      </c>
      <c r="M193" s="30">
        <v>693682</v>
      </c>
      <c r="N193" s="30">
        <v>1</v>
      </c>
      <c r="O193" s="30">
        <v>33358</v>
      </c>
      <c r="P193" s="30">
        <v>36</v>
      </c>
      <c r="Q193" s="30">
        <v>2270232</v>
      </c>
      <c r="R193" s="30">
        <v>1</v>
      </c>
      <c r="S193" s="30">
        <v>33358</v>
      </c>
      <c r="T193" s="30">
        <v>0</v>
      </c>
      <c r="U193" s="30">
        <v>0</v>
      </c>
      <c r="V193" s="24">
        <f t="shared" si="4"/>
        <v>743</v>
      </c>
      <c r="W193" s="24">
        <f t="shared" si="5"/>
        <v>37735938</v>
      </c>
    </row>
    <row r="194" spans="1:23" x14ac:dyDescent="0.25">
      <c r="A194" s="5">
        <v>8406</v>
      </c>
      <c r="B194" s="5">
        <v>8307</v>
      </c>
      <c r="C194" s="5" t="s">
        <v>108</v>
      </c>
      <c r="D194" s="30">
        <v>146</v>
      </c>
      <c r="E194" s="30">
        <v>9207052</v>
      </c>
      <c r="F194" s="30">
        <v>156</v>
      </c>
      <c r="G194" s="30">
        <v>5203848</v>
      </c>
      <c r="H194" s="30">
        <v>62</v>
      </c>
      <c r="I194" s="30">
        <v>3909844</v>
      </c>
      <c r="J194" s="30">
        <v>44</v>
      </c>
      <c r="K194" s="30">
        <v>1467752</v>
      </c>
      <c r="L194" s="30">
        <v>4</v>
      </c>
      <c r="M194" s="30">
        <v>252248</v>
      </c>
      <c r="N194" s="30">
        <v>0</v>
      </c>
      <c r="O194" s="30">
        <v>0</v>
      </c>
      <c r="P194" s="30">
        <v>41</v>
      </c>
      <c r="Q194" s="30">
        <v>2585542</v>
      </c>
      <c r="R194" s="30">
        <v>12</v>
      </c>
      <c r="S194" s="30">
        <v>400296</v>
      </c>
      <c r="T194" s="30">
        <v>0</v>
      </c>
      <c r="U194" s="30">
        <v>0</v>
      </c>
      <c r="V194" s="24">
        <f t="shared" si="4"/>
        <v>465</v>
      </c>
      <c r="W194" s="24">
        <f t="shared" si="5"/>
        <v>23026582</v>
      </c>
    </row>
    <row r="195" spans="1:23" x14ac:dyDescent="0.25">
      <c r="A195" s="5">
        <v>8407</v>
      </c>
      <c r="B195" s="5">
        <v>8305</v>
      </c>
      <c r="C195" s="5" t="s">
        <v>746</v>
      </c>
      <c r="D195" s="30">
        <v>448</v>
      </c>
      <c r="E195" s="30">
        <v>28251776</v>
      </c>
      <c r="F195" s="30">
        <v>379</v>
      </c>
      <c r="G195" s="30">
        <v>12642682</v>
      </c>
      <c r="H195" s="30">
        <v>8</v>
      </c>
      <c r="I195" s="30">
        <v>504496</v>
      </c>
      <c r="J195" s="30">
        <v>16</v>
      </c>
      <c r="K195" s="30">
        <v>533728</v>
      </c>
      <c r="L195" s="30">
        <v>10</v>
      </c>
      <c r="M195" s="30">
        <v>630620</v>
      </c>
      <c r="N195" s="30">
        <v>0</v>
      </c>
      <c r="O195" s="30">
        <v>0</v>
      </c>
      <c r="P195" s="30">
        <v>53</v>
      </c>
      <c r="Q195" s="30">
        <v>3342286</v>
      </c>
      <c r="R195" s="30">
        <v>15</v>
      </c>
      <c r="S195" s="30">
        <v>500370</v>
      </c>
      <c r="T195" s="30">
        <v>0</v>
      </c>
      <c r="U195" s="30">
        <v>0</v>
      </c>
      <c r="V195" s="24">
        <f t="shared" si="4"/>
        <v>929</v>
      </c>
      <c r="W195" s="24">
        <f t="shared" si="5"/>
        <v>46405958</v>
      </c>
    </row>
    <row r="196" spans="1:23" x14ac:dyDescent="0.25">
      <c r="A196" s="5">
        <v>8408</v>
      </c>
      <c r="B196" s="5">
        <v>8308</v>
      </c>
      <c r="C196" s="5" t="s">
        <v>109</v>
      </c>
      <c r="D196" s="30">
        <v>67</v>
      </c>
      <c r="E196" s="30">
        <v>4225154</v>
      </c>
      <c r="F196" s="30">
        <v>54</v>
      </c>
      <c r="G196" s="30">
        <v>1801332</v>
      </c>
      <c r="H196" s="30">
        <v>35</v>
      </c>
      <c r="I196" s="30">
        <v>2207170</v>
      </c>
      <c r="J196" s="30">
        <v>16</v>
      </c>
      <c r="K196" s="30">
        <v>533728</v>
      </c>
      <c r="L196" s="30">
        <v>2</v>
      </c>
      <c r="M196" s="30">
        <v>126124</v>
      </c>
      <c r="N196" s="30">
        <v>0</v>
      </c>
      <c r="O196" s="30">
        <v>0</v>
      </c>
      <c r="P196" s="30">
        <v>4</v>
      </c>
      <c r="Q196" s="30">
        <v>252248</v>
      </c>
      <c r="R196" s="30">
        <v>1</v>
      </c>
      <c r="S196" s="30">
        <v>33358</v>
      </c>
      <c r="T196" s="30">
        <v>0</v>
      </c>
      <c r="U196" s="30">
        <v>0</v>
      </c>
      <c r="V196" s="24">
        <f t="shared" si="4"/>
        <v>179</v>
      </c>
      <c r="W196" s="24">
        <f t="shared" si="5"/>
        <v>9179114</v>
      </c>
    </row>
    <row r="197" spans="1:23" x14ac:dyDescent="0.25">
      <c r="A197" s="5">
        <v>8409</v>
      </c>
      <c r="B197" s="5">
        <v>8313</v>
      </c>
      <c r="C197" s="5" t="s">
        <v>110</v>
      </c>
      <c r="D197" s="30">
        <v>227</v>
      </c>
      <c r="E197" s="30">
        <v>14315074</v>
      </c>
      <c r="F197" s="30">
        <v>190</v>
      </c>
      <c r="G197" s="30">
        <v>6338020</v>
      </c>
      <c r="H197" s="30">
        <v>0</v>
      </c>
      <c r="I197" s="30">
        <v>0</v>
      </c>
      <c r="J197" s="30">
        <v>0</v>
      </c>
      <c r="K197" s="30">
        <v>0</v>
      </c>
      <c r="L197" s="30">
        <v>0</v>
      </c>
      <c r="M197" s="30">
        <v>0</v>
      </c>
      <c r="N197" s="30">
        <v>0</v>
      </c>
      <c r="O197" s="30">
        <v>0</v>
      </c>
      <c r="P197" s="30">
        <v>22</v>
      </c>
      <c r="Q197" s="30">
        <v>1387364</v>
      </c>
      <c r="R197" s="30">
        <v>0</v>
      </c>
      <c r="S197" s="30">
        <v>0</v>
      </c>
      <c r="T197" s="30">
        <v>0</v>
      </c>
      <c r="U197" s="30">
        <v>0</v>
      </c>
      <c r="V197" s="24">
        <f t="shared" si="4"/>
        <v>439</v>
      </c>
      <c r="W197" s="24">
        <f t="shared" si="5"/>
        <v>22040458</v>
      </c>
    </row>
    <row r="198" spans="1:23" x14ac:dyDescent="0.25">
      <c r="A198" s="5">
        <v>8410</v>
      </c>
      <c r="B198" s="5">
        <v>8303</v>
      </c>
      <c r="C198" s="5" t="s">
        <v>111</v>
      </c>
      <c r="D198" s="30">
        <v>343</v>
      </c>
      <c r="E198" s="30">
        <v>21630266</v>
      </c>
      <c r="F198" s="30">
        <v>310</v>
      </c>
      <c r="G198" s="30">
        <v>10340980</v>
      </c>
      <c r="H198" s="30">
        <v>167</v>
      </c>
      <c r="I198" s="30">
        <v>10531354</v>
      </c>
      <c r="J198" s="30">
        <v>104</v>
      </c>
      <c r="K198" s="30">
        <v>3469232</v>
      </c>
      <c r="L198" s="30">
        <v>0</v>
      </c>
      <c r="M198" s="30">
        <v>0</v>
      </c>
      <c r="N198" s="30">
        <v>0</v>
      </c>
      <c r="O198" s="30">
        <v>0</v>
      </c>
      <c r="P198" s="30">
        <v>50</v>
      </c>
      <c r="Q198" s="30">
        <v>3153100</v>
      </c>
      <c r="R198" s="30">
        <v>1</v>
      </c>
      <c r="S198" s="30">
        <v>33358</v>
      </c>
      <c r="T198" s="30">
        <v>0</v>
      </c>
      <c r="U198" s="30">
        <v>0</v>
      </c>
      <c r="V198" s="24">
        <f t="shared" ref="V198:V261" si="6">D198+F198+H198+J198+L198+N198+P198+R198+T198</f>
        <v>975</v>
      </c>
      <c r="W198" s="24">
        <f t="shared" ref="W198:W261" si="7">E198+G198+I198+K198+M198+O198+Q198+S198+U198</f>
        <v>49158290</v>
      </c>
    </row>
    <row r="199" spans="1:23" x14ac:dyDescent="0.25">
      <c r="A199" s="5">
        <v>8411</v>
      </c>
      <c r="B199" s="5">
        <v>8310</v>
      </c>
      <c r="C199" s="5" t="s">
        <v>112</v>
      </c>
      <c r="D199" s="30">
        <v>60</v>
      </c>
      <c r="E199" s="30">
        <v>3783720</v>
      </c>
      <c r="F199" s="30">
        <v>40</v>
      </c>
      <c r="G199" s="30">
        <v>1334320</v>
      </c>
      <c r="H199" s="30">
        <v>30</v>
      </c>
      <c r="I199" s="30">
        <v>1891860</v>
      </c>
      <c r="J199" s="30">
        <v>16</v>
      </c>
      <c r="K199" s="30">
        <v>533728</v>
      </c>
      <c r="L199" s="30">
        <v>0</v>
      </c>
      <c r="M199" s="30">
        <v>0</v>
      </c>
      <c r="N199" s="30">
        <v>0</v>
      </c>
      <c r="O199" s="30">
        <v>0</v>
      </c>
      <c r="P199" s="30">
        <v>0</v>
      </c>
      <c r="Q199" s="30">
        <v>0</v>
      </c>
      <c r="R199" s="30">
        <v>0</v>
      </c>
      <c r="S199" s="30">
        <v>0</v>
      </c>
      <c r="T199" s="30">
        <v>0</v>
      </c>
      <c r="U199" s="30">
        <v>0</v>
      </c>
      <c r="V199" s="24">
        <f t="shared" si="6"/>
        <v>146</v>
      </c>
      <c r="W199" s="24">
        <f t="shared" si="7"/>
        <v>7543628</v>
      </c>
    </row>
    <row r="200" spans="1:23" x14ac:dyDescent="0.25">
      <c r="A200" s="5">
        <v>8412</v>
      </c>
      <c r="B200" s="5">
        <v>8312</v>
      </c>
      <c r="C200" s="5" t="s">
        <v>113</v>
      </c>
      <c r="D200" s="30">
        <v>193</v>
      </c>
      <c r="E200" s="30">
        <v>12170966</v>
      </c>
      <c r="F200" s="30">
        <v>172</v>
      </c>
      <c r="G200" s="30">
        <v>5737576</v>
      </c>
      <c r="H200" s="30">
        <v>66</v>
      </c>
      <c r="I200" s="30">
        <v>4162092</v>
      </c>
      <c r="J200" s="30">
        <v>31</v>
      </c>
      <c r="K200" s="30">
        <v>1034098</v>
      </c>
      <c r="L200" s="30">
        <v>3</v>
      </c>
      <c r="M200" s="30">
        <v>189186</v>
      </c>
      <c r="N200" s="30">
        <v>0</v>
      </c>
      <c r="O200" s="30">
        <v>0</v>
      </c>
      <c r="P200" s="30">
        <v>43</v>
      </c>
      <c r="Q200" s="30">
        <v>2711666</v>
      </c>
      <c r="R200" s="30">
        <v>2</v>
      </c>
      <c r="S200" s="30">
        <v>66716</v>
      </c>
      <c r="T200" s="30">
        <v>1</v>
      </c>
      <c r="U200" s="30">
        <v>36328</v>
      </c>
      <c r="V200" s="24">
        <f t="shared" si="6"/>
        <v>511</v>
      </c>
      <c r="W200" s="24">
        <f t="shared" si="7"/>
        <v>26108628</v>
      </c>
    </row>
    <row r="201" spans="1:23" x14ac:dyDescent="0.25">
      <c r="A201" s="5">
        <v>8413</v>
      </c>
      <c r="B201" s="5">
        <v>8302</v>
      </c>
      <c r="C201" s="5" t="s">
        <v>114</v>
      </c>
      <c r="D201" s="30">
        <v>71</v>
      </c>
      <c r="E201" s="30">
        <v>4477402</v>
      </c>
      <c r="F201" s="30">
        <v>54</v>
      </c>
      <c r="G201" s="30">
        <v>1801332</v>
      </c>
      <c r="H201" s="30">
        <v>32</v>
      </c>
      <c r="I201" s="30">
        <v>2017984</v>
      </c>
      <c r="J201" s="30">
        <v>27</v>
      </c>
      <c r="K201" s="30">
        <v>900666</v>
      </c>
      <c r="L201" s="30">
        <v>0</v>
      </c>
      <c r="M201" s="30">
        <v>0</v>
      </c>
      <c r="N201" s="30">
        <v>0</v>
      </c>
      <c r="O201" s="30">
        <v>0</v>
      </c>
      <c r="P201" s="30">
        <v>0</v>
      </c>
      <c r="Q201" s="30">
        <v>0</v>
      </c>
      <c r="R201" s="30">
        <v>0</v>
      </c>
      <c r="S201" s="30">
        <v>0</v>
      </c>
      <c r="T201" s="30">
        <v>0</v>
      </c>
      <c r="U201" s="30">
        <v>0</v>
      </c>
      <c r="V201" s="24">
        <f t="shared" si="6"/>
        <v>184</v>
      </c>
      <c r="W201" s="24">
        <f t="shared" si="7"/>
        <v>9197384</v>
      </c>
    </row>
    <row r="202" spans="1:23" x14ac:dyDescent="0.25">
      <c r="A202" s="5">
        <v>8414</v>
      </c>
      <c r="B202" s="5">
        <v>8314</v>
      </c>
      <c r="C202" s="5" t="s">
        <v>747</v>
      </c>
      <c r="D202" s="30">
        <v>158</v>
      </c>
      <c r="E202" s="30">
        <v>9963796</v>
      </c>
      <c r="F202" s="30">
        <v>111</v>
      </c>
      <c r="G202" s="30">
        <v>3702738</v>
      </c>
      <c r="H202" s="30">
        <v>44</v>
      </c>
      <c r="I202" s="30">
        <v>2774728</v>
      </c>
      <c r="J202" s="30">
        <v>41</v>
      </c>
      <c r="K202" s="30">
        <v>1367678</v>
      </c>
      <c r="L202" s="30">
        <v>0</v>
      </c>
      <c r="M202" s="30">
        <v>0</v>
      </c>
      <c r="N202" s="30">
        <v>0</v>
      </c>
      <c r="O202" s="30">
        <v>0</v>
      </c>
      <c r="P202" s="30">
        <v>0</v>
      </c>
      <c r="Q202" s="30">
        <v>0</v>
      </c>
      <c r="R202" s="30">
        <v>0</v>
      </c>
      <c r="S202" s="30">
        <v>0</v>
      </c>
      <c r="T202" s="30">
        <v>0</v>
      </c>
      <c r="U202" s="30">
        <v>0</v>
      </c>
      <c r="V202" s="24">
        <f t="shared" si="6"/>
        <v>354</v>
      </c>
      <c r="W202" s="24">
        <f t="shared" si="7"/>
        <v>17808940</v>
      </c>
    </row>
    <row r="203" spans="1:23" x14ac:dyDescent="0.25">
      <c r="A203" s="5">
        <v>9101</v>
      </c>
      <c r="B203" s="5">
        <v>9201</v>
      </c>
      <c r="C203" s="5" t="s">
        <v>115</v>
      </c>
      <c r="D203" s="30">
        <v>575</v>
      </c>
      <c r="E203" s="30">
        <v>36260650</v>
      </c>
      <c r="F203" s="30">
        <v>513</v>
      </c>
      <c r="G203" s="30">
        <v>17112654</v>
      </c>
      <c r="H203" s="30">
        <v>247</v>
      </c>
      <c r="I203" s="30">
        <v>15576314</v>
      </c>
      <c r="J203" s="30">
        <v>180</v>
      </c>
      <c r="K203" s="30">
        <v>6004440</v>
      </c>
      <c r="L203" s="30">
        <v>0</v>
      </c>
      <c r="M203" s="30">
        <v>0</v>
      </c>
      <c r="N203" s="30">
        <v>0</v>
      </c>
      <c r="O203" s="30">
        <v>0</v>
      </c>
      <c r="P203" s="30">
        <v>106</v>
      </c>
      <c r="Q203" s="30">
        <v>6684572</v>
      </c>
      <c r="R203" s="30">
        <v>20</v>
      </c>
      <c r="S203" s="30">
        <v>667160</v>
      </c>
      <c r="T203" s="30">
        <v>0</v>
      </c>
      <c r="U203" s="30">
        <v>0</v>
      </c>
      <c r="V203" s="24">
        <f t="shared" si="6"/>
        <v>1641</v>
      </c>
      <c r="W203" s="24">
        <f t="shared" si="7"/>
        <v>82305790</v>
      </c>
    </row>
    <row r="204" spans="1:23" x14ac:dyDescent="0.25">
      <c r="A204" s="5">
        <v>9102</v>
      </c>
      <c r="B204" s="5">
        <v>9208</v>
      </c>
      <c r="C204" s="5" t="s">
        <v>748</v>
      </c>
      <c r="D204" s="30">
        <v>158</v>
      </c>
      <c r="E204" s="30">
        <v>9963796</v>
      </c>
      <c r="F204" s="30">
        <v>183</v>
      </c>
      <c r="G204" s="30">
        <v>6104514</v>
      </c>
      <c r="H204" s="30">
        <v>23</v>
      </c>
      <c r="I204" s="30">
        <v>1450426</v>
      </c>
      <c r="J204" s="30">
        <v>10</v>
      </c>
      <c r="K204" s="30">
        <v>333580</v>
      </c>
      <c r="L204" s="30">
        <v>0</v>
      </c>
      <c r="M204" s="30">
        <v>0</v>
      </c>
      <c r="N204" s="30">
        <v>0</v>
      </c>
      <c r="O204" s="30">
        <v>0</v>
      </c>
      <c r="P204" s="30">
        <v>44</v>
      </c>
      <c r="Q204" s="30">
        <v>2774728</v>
      </c>
      <c r="R204" s="30">
        <v>11</v>
      </c>
      <c r="S204" s="30">
        <v>366938</v>
      </c>
      <c r="T204" s="30">
        <v>0</v>
      </c>
      <c r="U204" s="30">
        <v>0</v>
      </c>
      <c r="V204" s="24">
        <f t="shared" si="6"/>
        <v>429</v>
      </c>
      <c r="W204" s="24">
        <f t="shared" si="7"/>
        <v>20993982</v>
      </c>
    </row>
    <row r="205" spans="1:23" x14ac:dyDescent="0.25">
      <c r="A205" s="5">
        <v>9103</v>
      </c>
      <c r="B205" s="5">
        <v>9206</v>
      </c>
      <c r="C205" s="5" t="s">
        <v>116</v>
      </c>
      <c r="D205" s="30">
        <v>157</v>
      </c>
      <c r="E205" s="30">
        <v>9900734</v>
      </c>
      <c r="F205" s="30">
        <v>89</v>
      </c>
      <c r="G205" s="30">
        <v>2968862</v>
      </c>
      <c r="H205" s="30">
        <v>41</v>
      </c>
      <c r="I205" s="30">
        <v>2585542</v>
      </c>
      <c r="J205" s="30">
        <v>30</v>
      </c>
      <c r="K205" s="30">
        <v>1000740</v>
      </c>
      <c r="L205" s="30">
        <v>0</v>
      </c>
      <c r="M205" s="30">
        <v>0</v>
      </c>
      <c r="N205" s="30">
        <v>0</v>
      </c>
      <c r="O205" s="30">
        <v>0</v>
      </c>
      <c r="P205" s="30">
        <v>32</v>
      </c>
      <c r="Q205" s="30">
        <v>2017984</v>
      </c>
      <c r="R205" s="30">
        <v>7</v>
      </c>
      <c r="S205" s="30">
        <v>233506</v>
      </c>
      <c r="T205" s="30">
        <v>0</v>
      </c>
      <c r="U205" s="30">
        <v>0</v>
      </c>
      <c r="V205" s="24">
        <f t="shared" si="6"/>
        <v>356</v>
      </c>
      <c r="W205" s="24">
        <f t="shared" si="7"/>
        <v>18707368</v>
      </c>
    </row>
    <row r="206" spans="1:23" x14ac:dyDescent="0.25">
      <c r="A206" s="5">
        <v>9104</v>
      </c>
      <c r="B206" s="5">
        <v>9209</v>
      </c>
      <c r="C206" s="5" t="s">
        <v>117</v>
      </c>
      <c r="D206" s="30">
        <v>151</v>
      </c>
      <c r="E206" s="30">
        <v>9522362</v>
      </c>
      <c r="F206" s="30">
        <v>97</v>
      </c>
      <c r="G206" s="30">
        <v>3235726</v>
      </c>
      <c r="H206" s="30">
        <v>28</v>
      </c>
      <c r="I206" s="30">
        <v>1765736</v>
      </c>
      <c r="J206" s="30">
        <v>26</v>
      </c>
      <c r="K206" s="30">
        <v>867308</v>
      </c>
      <c r="L206" s="30">
        <v>0</v>
      </c>
      <c r="M206" s="30">
        <v>0</v>
      </c>
      <c r="N206" s="30">
        <v>0</v>
      </c>
      <c r="O206" s="30">
        <v>0</v>
      </c>
      <c r="P206" s="30">
        <v>25</v>
      </c>
      <c r="Q206" s="30">
        <v>1576550</v>
      </c>
      <c r="R206" s="30">
        <v>8</v>
      </c>
      <c r="S206" s="30">
        <v>266864</v>
      </c>
      <c r="T206" s="30">
        <v>0</v>
      </c>
      <c r="U206" s="30">
        <v>0</v>
      </c>
      <c r="V206" s="24">
        <f t="shared" si="6"/>
        <v>335</v>
      </c>
      <c r="W206" s="24">
        <f t="shared" si="7"/>
        <v>17234546</v>
      </c>
    </row>
    <row r="207" spans="1:23" x14ac:dyDescent="0.25">
      <c r="A207" s="5">
        <v>9105</v>
      </c>
      <c r="B207" s="5">
        <v>9202</v>
      </c>
      <c r="C207" s="5" t="s">
        <v>118</v>
      </c>
      <c r="D207" s="30">
        <v>350</v>
      </c>
      <c r="E207" s="30">
        <v>22071700</v>
      </c>
      <c r="F207" s="30">
        <v>304</v>
      </c>
      <c r="G207" s="30">
        <v>10140832</v>
      </c>
      <c r="H207" s="30">
        <v>23</v>
      </c>
      <c r="I207" s="30">
        <v>1450426</v>
      </c>
      <c r="J207" s="30">
        <v>37</v>
      </c>
      <c r="K207" s="30">
        <v>1234246</v>
      </c>
      <c r="L207" s="30">
        <v>0</v>
      </c>
      <c r="M207" s="30">
        <v>0</v>
      </c>
      <c r="N207" s="30">
        <v>0</v>
      </c>
      <c r="O207" s="30">
        <v>0</v>
      </c>
      <c r="P207" s="30">
        <v>46</v>
      </c>
      <c r="Q207" s="30">
        <v>2900852</v>
      </c>
      <c r="R207" s="30">
        <v>8</v>
      </c>
      <c r="S207" s="30">
        <v>266864</v>
      </c>
      <c r="T207" s="30">
        <v>0</v>
      </c>
      <c r="U207" s="30">
        <v>0</v>
      </c>
      <c r="V207" s="24">
        <f t="shared" si="6"/>
        <v>768</v>
      </c>
      <c r="W207" s="24">
        <f t="shared" si="7"/>
        <v>38064920</v>
      </c>
    </row>
    <row r="208" spans="1:23" x14ac:dyDescent="0.25">
      <c r="A208" s="5">
        <v>9106</v>
      </c>
      <c r="B208" s="5">
        <v>9204</v>
      </c>
      <c r="C208" s="5" t="s">
        <v>119</v>
      </c>
      <c r="D208" s="30">
        <v>122</v>
      </c>
      <c r="E208" s="30">
        <v>7693564</v>
      </c>
      <c r="F208" s="30">
        <v>101</v>
      </c>
      <c r="G208" s="30">
        <v>3369158</v>
      </c>
      <c r="H208" s="30">
        <v>33</v>
      </c>
      <c r="I208" s="30">
        <v>2081046</v>
      </c>
      <c r="J208" s="30">
        <v>36</v>
      </c>
      <c r="K208" s="30">
        <v>1200888</v>
      </c>
      <c r="L208" s="30">
        <v>0</v>
      </c>
      <c r="M208" s="30">
        <v>0</v>
      </c>
      <c r="N208" s="30">
        <v>0</v>
      </c>
      <c r="O208" s="30">
        <v>0</v>
      </c>
      <c r="P208" s="30">
        <v>43</v>
      </c>
      <c r="Q208" s="30">
        <v>2711666</v>
      </c>
      <c r="R208" s="30">
        <v>9</v>
      </c>
      <c r="S208" s="30">
        <v>300222</v>
      </c>
      <c r="T208" s="30">
        <v>0</v>
      </c>
      <c r="U208" s="30">
        <v>0</v>
      </c>
      <c r="V208" s="24">
        <f t="shared" si="6"/>
        <v>344</v>
      </c>
      <c r="W208" s="24">
        <f t="shared" si="7"/>
        <v>17356544</v>
      </c>
    </row>
    <row r="209" spans="1:23" x14ac:dyDescent="0.25">
      <c r="A209" s="5">
        <v>9107</v>
      </c>
      <c r="B209" s="5">
        <v>9210</v>
      </c>
      <c r="C209" s="5" t="s">
        <v>749</v>
      </c>
      <c r="D209" s="30">
        <v>291</v>
      </c>
      <c r="E209" s="30">
        <v>18351042</v>
      </c>
      <c r="F209" s="30">
        <v>204</v>
      </c>
      <c r="G209" s="30">
        <v>6805032</v>
      </c>
      <c r="H209" s="30">
        <v>30</v>
      </c>
      <c r="I209" s="30">
        <v>1891860</v>
      </c>
      <c r="J209" s="30">
        <v>18</v>
      </c>
      <c r="K209" s="30">
        <v>600444</v>
      </c>
      <c r="L209" s="30">
        <v>85</v>
      </c>
      <c r="M209" s="30">
        <v>5360270</v>
      </c>
      <c r="N209" s="30">
        <v>4</v>
      </c>
      <c r="O209" s="30">
        <v>133432</v>
      </c>
      <c r="P209" s="30">
        <v>50</v>
      </c>
      <c r="Q209" s="30">
        <v>3153100</v>
      </c>
      <c r="R209" s="30">
        <v>8</v>
      </c>
      <c r="S209" s="30">
        <v>266864</v>
      </c>
      <c r="T209" s="30">
        <v>1</v>
      </c>
      <c r="U209" s="30">
        <v>8208</v>
      </c>
      <c r="V209" s="24">
        <f t="shared" si="6"/>
        <v>691</v>
      </c>
      <c r="W209" s="24">
        <f t="shared" si="7"/>
        <v>36570252</v>
      </c>
    </row>
    <row r="210" spans="1:23" x14ac:dyDescent="0.25">
      <c r="A210" s="5">
        <v>9108</v>
      </c>
      <c r="B210" s="5">
        <v>9207</v>
      </c>
      <c r="C210" s="5" t="s">
        <v>120</v>
      </c>
      <c r="D210" s="30">
        <v>157</v>
      </c>
      <c r="E210" s="30">
        <v>9900734</v>
      </c>
      <c r="F210" s="30">
        <v>131</v>
      </c>
      <c r="G210" s="30">
        <v>4369898</v>
      </c>
      <c r="H210" s="30">
        <v>67</v>
      </c>
      <c r="I210" s="30">
        <v>4225154</v>
      </c>
      <c r="J210" s="30">
        <v>28</v>
      </c>
      <c r="K210" s="30">
        <v>934024</v>
      </c>
      <c r="L210" s="30">
        <v>0</v>
      </c>
      <c r="M210" s="30">
        <v>0</v>
      </c>
      <c r="N210" s="30">
        <v>0</v>
      </c>
      <c r="O210" s="30">
        <v>0</v>
      </c>
      <c r="P210" s="30">
        <v>20</v>
      </c>
      <c r="Q210" s="30">
        <v>1261240</v>
      </c>
      <c r="R210" s="30">
        <v>4</v>
      </c>
      <c r="S210" s="30">
        <v>133432</v>
      </c>
      <c r="T210" s="30">
        <v>1</v>
      </c>
      <c r="U210" s="30">
        <v>63062</v>
      </c>
      <c r="V210" s="24">
        <f t="shared" si="6"/>
        <v>408</v>
      </c>
      <c r="W210" s="24">
        <f t="shared" si="7"/>
        <v>20887544</v>
      </c>
    </row>
    <row r="211" spans="1:23" x14ac:dyDescent="0.25">
      <c r="A211" s="5">
        <v>9109</v>
      </c>
      <c r="B211" s="5">
        <v>9211</v>
      </c>
      <c r="C211" s="5" t="s">
        <v>121</v>
      </c>
      <c r="D211" s="30">
        <v>445</v>
      </c>
      <c r="E211" s="30">
        <v>28062590</v>
      </c>
      <c r="F211" s="30">
        <v>342</v>
      </c>
      <c r="G211" s="30">
        <v>11408436</v>
      </c>
      <c r="H211" s="30">
        <v>127</v>
      </c>
      <c r="I211" s="30">
        <v>8008874</v>
      </c>
      <c r="J211" s="30">
        <v>121</v>
      </c>
      <c r="K211" s="30">
        <v>4036318</v>
      </c>
      <c r="L211" s="30">
        <v>10</v>
      </c>
      <c r="M211" s="30">
        <v>630620</v>
      </c>
      <c r="N211" s="30">
        <v>0</v>
      </c>
      <c r="O211" s="30">
        <v>0</v>
      </c>
      <c r="P211" s="30">
        <v>104</v>
      </c>
      <c r="Q211" s="30">
        <v>6558448</v>
      </c>
      <c r="R211" s="30">
        <v>6</v>
      </c>
      <c r="S211" s="30">
        <v>200148</v>
      </c>
      <c r="T211" s="30">
        <v>0</v>
      </c>
      <c r="U211" s="30">
        <v>0</v>
      </c>
      <c r="V211" s="24">
        <f t="shared" si="6"/>
        <v>1155</v>
      </c>
      <c r="W211" s="24">
        <f t="shared" si="7"/>
        <v>58905434</v>
      </c>
    </row>
    <row r="212" spans="1:23" x14ac:dyDescent="0.25">
      <c r="A212" s="5">
        <v>9110</v>
      </c>
      <c r="B212" s="5">
        <v>9203</v>
      </c>
      <c r="C212" s="5" t="s">
        <v>750</v>
      </c>
      <c r="D212" s="30">
        <v>231</v>
      </c>
      <c r="E212" s="30">
        <v>14567322</v>
      </c>
      <c r="F212" s="30">
        <v>255</v>
      </c>
      <c r="G212" s="30">
        <v>8506290</v>
      </c>
      <c r="H212" s="30">
        <v>10</v>
      </c>
      <c r="I212" s="30">
        <v>630620</v>
      </c>
      <c r="J212" s="30">
        <v>11</v>
      </c>
      <c r="K212" s="30">
        <v>366938</v>
      </c>
      <c r="L212" s="30">
        <v>0</v>
      </c>
      <c r="M212" s="30">
        <v>0</v>
      </c>
      <c r="N212" s="30">
        <v>0</v>
      </c>
      <c r="O212" s="30">
        <v>0</v>
      </c>
      <c r="P212" s="30">
        <v>40</v>
      </c>
      <c r="Q212" s="30">
        <v>2522480</v>
      </c>
      <c r="R212" s="30">
        <v>10</v>
      </c>
      <c r="S212" s="30">
        <v>333580</v>
      </c>
      <c r="T212" s="30">
        <v>0</v>
      </c>
      <c r="U212" s="30">
        <v>0</v>
      </c>
      <c r="V212" s="24">
        <f t="shared" si="6"/>
        <v>557</v>
      </c>
      <c r="W212" s="24">
        <f t="shared" si="7"/>
        <v>26927230</v>
      </c>
    </row>
    <row r="213" spans="1:23" x14ac:dyDescent="0.25">
      <c r="A213" s="5">
        <v>9111</v>
      </c>
      <c r="B213" s="5">
        <v>9205</v>
      </c>
      <c r="C213" s="5" t="s">
        <v>122</v>
      </c>
      <c r="D213" s="30">
        <v>274</v>
      </c>
      <c r="E213" s="30">
        <v>17278988</v>
      </c>
      <c r="F213" s="30">
        <v>210</v>
      </c>
      <c r="G213" s="30">
        <v>7005180</v>
      </c>
      <c r="H213" s="30">
        <v>55</v>
      </c>
      <c r="I213" s="30">
        <v>3468410</v>
      </c>
      <c r="J213" s="30">
        <v>35</v>
      </c>
      <c r="K213" s="30">
        <v>1167530</v>
      </c>
      <c r="L213" s="30">
        <v>0</v>
      </c>
      <c r="M213" s="30">
        <v>0</v>
      </c>
      <c r="N213" s="30">
        <v>0</v>
      </c>
      <c r="O213" s="30">
        <v>0</v>
      </c>
      <c r="P213" s="30">
        <v>13</v>
      </c>
      <c r="Q213" s="30">
        <v>819806</v>
      </c>
      <c r="R213" s="30">
        <v>3</v>
      </c>
      <c r="S213" s="30">
        <v>100074</v>
      </c>
      <c r="T213" s="30">
        <v>0</v>
      </c>
      <c r="U213" s="30">
        <v>0</v>
      </c>
      <c r="V213" s="24">
        <f t="shared" si="6"/>
        <v>590</v>
      </c>
      <c r="W213" s="24">
        <f t="shared" si="7"/>
        <v>29839988</v>
      </c>
    </row>
    <row r="214" spans="1:23" x14ac:dyDescent="0.25">
      <c r="A214" s="5">
        <v>9201</v>
      </c>
      <c r="B214" s="5">
        <v>9101</v>
      </c>
      <c r="C214" s="5" t="s">
        <v>123</v>
      </c>
      <c r="D214" s="30">
        <v>1520</v>
      </c>
      <c r="E214" s="30">
        <v>95854240</v>
      </c>
      <c r="F214" s="30">
        <v>1031</v>
      </c>
      <c r="G214" s="30">
        <v>34392098</v>
      </c>
      <c r="H214" s="30">
        <v>780</v>
      </c>
      <c r="I214" s="30">
        <v>49188360</v>
      </c>
      <c r="J214" s="30">
        <v>508</v>
      </c>
      <c r="K214" s="30">
        <v>16945864</v>
      </c>
      <c r="L214" s="30">
        <v>24</v>
      </c>
      <c r="M214" s="30">
        <v>1513488</v>
      </c>
      <c r="N214" s="30">
        <v>1</v>
      </c>
      <c r="O214" s="30">
        <v>33358</v>
      </c>
      <c r="P214" s="30">
        <v>341</v>
      </c>
      <c r="Q214" s="30">
        <v>21504142</v>
      </c>
      <c r="R214" s="30">
        <v>15</v>
      </c>
      <c r="S214" s="30">
        <v>500370</v>
      </c>
      <c r="T214" s="30">
        <v>1</v>
      </c>
      <c r="U214" s="30">
        <v>37912</v>
      </c>
      <c r="V214" s="24">
        <f t="shared" si="6"/>
        <v>4221</v>
      </c>
      <c r="W214" s="24">
        <f t="shared" si="7"/>
        <v>219969832</v>
      </c>
    </row>
    <row r="215" spans="1:23" x14ac:dyDescent="0.25">
      <c r="A215" s="5">
        <v>9202</v>
      </c>
      <c r="B215" s="5">
        <v>9119</v>
      </c>
      <c r="C215" s="5" t="s">
        <v>751</v>
      </c>
      <c r="D215" s="30">
        <v>223</v>
      </c>
      <c r="E215" s="30">
        <v>14062826</v>
      </c>
      <c r="F215" s="30">
        <v>159</v>
      </c>
      <c r="G215" s="30">
        <v>5303922</v>
      </c>
      <c r="H215" s="30">
        <v>91</v>
      </c>
      <c r="I215" s="30">
        <v>5738642</v>
      </c>
      <c r="J215" s="30">
        <v>86</v>
      </c>
      <c r="K215" s="30">
        <v>2868788</v>
      </c>
      <c r="L215" s="30">
        <v>0</v>
      </c>
      <c r="M215" s="30">
        <v>0</v>
      </c>
      <c r="N215" s="30">
        <v>0</v>
      </c>
      <c r="O215" s="30">
        <v>0</v>
      </c>
      <c r="P215" s="30">
        <v>56</v>
      </c>
      <c r="Q215" s="30">
        <v>3531472</v>
      </c>
      <c r="R215" s="30">
        <v>9</v>
      </c>
      <c r="S215" s="30">
        <v>300222</v>
      </c>
      <c r="T215" s="30">
        <v>0</v>
      </c>
      <c r="U215" s="30">
        <v>0</v>
      </c>
      <c r="V215" s="24">
        <f t="shared" si="6"/>
        <v>624</v>
      </c>
      <c r="W215" s="24">
        <f t="shared" si="7"/>
        <v>31805872</v>
      </c>
    </row>
    <row r="216" spans="1:23" x14ac:dyDescent="0.25">
      <c r="A216" s="5">
        <v>9203</v>
      </c>
      <c r="B216" s="5">
        <v>9105</v>
      </c>
      <c r="C216" s="5" t="s">
        <v>124</v>
      </c>
      <c r="D216" s="30">
        <v>277</v>
      </c>
      <c r="E216" s="30">
        <v>17468174</v>
      </c>
      <c r="F216" s="30">
        <v>152</v>
      </c>
      <c r="G216" s="30">
        <v>5070416</v>
      </c>
      <c r="H216" s="30">
        <v>97</v>
      </c>
      <c r="I216" s="30">
        <v>6117014</v>
      </c>
      <c r="J216" s="30">
        <v>69</v>
      </c>
      <c r="K216" s="30">
        <v>2301702</v>
      </c>
      <c r="L216" s="30">
        <v>0</v>
      </c>
      <c r="M216" s="30">
        <v>0</v>
      </c>
      <c r="N216" s="30">
        <v>0</v>
      </c>
      <c r="O216" s="30">
        <v>0</v>
      </c>
      <c r="P216" s="30">
        <v>36</v>
      </c>
      <c r="Q216" s="30">
        <v>2270232</v>
      </c>
      <c r="R216" s="30">
        <v>8</v>
      </c>
      <c r="S216" s="30">
        <v>266864</v>
      </c>
      <c r="T216" s="30">
        <v>0</v>
      </c>
      <c r="U216" s="30">
        <v>0</v>
      </c>
      <c r="V216" s="24">
        <f t="shared" si="6"/>
        <v>639</v>
      </c>
      <c r="W216" s="24">
        <f t="shared" si="7"/>
        <v>33494402</v>
      </c>
    </row>
    <row r="217" spans="1:23" x14ac:dyDescent="0.25">
      <c r="A217" s="5">
        <v>9204</v>
      </c>
      <c r="B217" s="5">
        <v>9103</v>
      </c>
      <c r="C217" s="5" t="s">
        <v>125</v>
      </c>
      <c r="D217" s="30">
        <v>197</v>
      </c>
      <c r="E217" s="30">
        <v>12423214</v>
      </c>
      <c r="F217" s="30">
        <v>134</v>
      </c>
      <c r="G217" s="30">
        <v>4469972</v>
      </c>
      <c r="H217" s="30">
        <v>82</v>
      </c>
      <c r="I217" s="30">
        <v>5171084</v>
      </c>
      <c r="J217" s="30">
        <v>35</v>
      </c>
      <c r="K217" s="30">
        <v>1167530</v>
      </c>
      <c r="L217" s="30">
        <v>0</v>
      </c>
      <c r="M217" s="30">
        <v>0</v>
      </c>
      <c r="N217" s="30">
        <v>0</v>
      </c>
      <c r="O217" s="30">
        <v>0</v>
      </c>
      <c r="P217" s="30">
        <v>31</v>
      </c>
      <c r="Q217" s="30">
        <v>1954922</v>
      </c>
      <c r="R217" s="30">
        <v>11</v>
      </c>
      <c r="S217" s="30">
        <v>366938</v>
      </c>
      <c r="T217" s="30">
        <v>0</v>
      </c>
      <c r="U217" s="30">
        <v>0</v>
      </c>
      <c r="V217" s="24">
        <f t="shared" si="6"/>
        <v>490</v>
      </c>
      <c r="W217" s="24">
        <f t="shared" si="7"/>
        <v>25553660</v>
      </c>
    </row>
    <row r="218" spans="1:23" x14ac:dyDescent="0.25">
      <c r="A218" s="5">
        <v>9205</v>
      </c>
      <c r="B218" s="5">
        <v>9108</v>
      </c>
      <c r="C218" s="5" t="s">
        <v>126</v>
      </c>
      <c r="D218" s="30">
        <v>513</v>
      </c>
      <c r="E218" s="30">
        <v>32350806</v>
      </c>
      <c r="F218" s="30">
        <v>363</v>
      </c>
      <c r="G218" s="30">
        <v>12108954</v>
      </c>
      <c r="H218" s="30">
        <v>346</v>
      </c>
      <c r="I218" s="30">
        <v>21819452</v>
      </c>
      <c r="J218" s="30">
        <v>181</v>
      </c>
      <c r="K218" s="30">
        <v>6037798</v>
      </c>
      <c r="L218" s="30">
        <v>7</v>
      </c>
      <c r="M218" s="30">
        <v>441434</v>
      </c>
      <c r="N218" s="30">
        <v>1</v>
      </c>
      <c r="O218" s="30">
        <v>33358</v>
      </c>
      <c r="P218" s="30">
        <v>61</v>
      </c>
      <c r="Q218" s="30">
        <v>3846782</v>
      </c>
      <c r="R218" s="30">
        <v>6</v>
      </c>
      <c r="S218" s="30">
        <v>200148</v>
      </c>
      <c r="T218" s="30">
        <v>0</v>
      </c>
      <c r="U218" s="30">
        <v>0</v>
      </c>
      <c r="V218" s="24">
        <f t="shared" si="6"/>
        <v>1478</v>
      </c>
      <c r="W218" s="24">
        <f t="shared" si="7"/>
        <v>76838732</v>
      </c>
    </row>
    <row r="219" spans="1:23" x14ac:dyDescent="0.25">
      <c r="A219" s="5">
        <v>9206</v>
      </c>
      <c r="B219" s="5">
        <v>9113</v>
      </c>
      <c r="C219" s="5" t="s">
        <v>127</v>
      </c>
      <c r="D219" s="30">
        <v>164</v>
      </c>
      <c r="E219" s="30">
        <v>10342168</v>
      </c>
      <c r="F219" s="30">
        <v>93</v>
      </c>
      <c r="G219" s="30">
        <v>3102294</v>
      </c>
      <c r="H219" s="30">
        <v>68</v>
      </c>
      <c r="I219" s="30">
        <v>4288216</v>
      </c>
      <c r="J219" s="30">
        <v>23</v>
      </c>
      <c r="K219" s="30">
        <v>767234</v>
      </c>
      <c r="L219" s="30">
        <v>0</v>
      </c>
      <c r="M219" s="30">
        <v>0</v>
      </c>
      <c r="N219" s="30">
        <v>0</v>
      </c>
      <c r="O219" s="30">
        <v>0</v>
      </c>
      <c r="P219" s="30">
        <v>0</v>
      </c>
      <c r="Q219" s="30">
        <v>0</v>
      </c>
      <c r="R219" s="30">
        <v>0</v>
      </c>
      <c r="S219" s="30">
        <v>0</v>
      </c>
      <c r="T219" s="30">
        <v>0</v>
      </c>
      <c r="U219" s="30">
        <v>0</v>
      </c>
      <c r="V219" s="24">
        <f t="shared" si="6"/>
        <v>348</v>
      </c>
      <c r="W219" s="24">
        <f t="shared" si="7"/>
        <v>18499912</v>
      </c>
    </row>
    <row r="220" spans="1:23" x14ac:dyDescent="0.25">
      <c r="A220" s="5">
        <v>9207</v>
      </c>
      <c r="B220" s="5">
        <v>9106</v>
      </c>
      <c r="C220" s="5" t="s">
        <v>128</v>
      </c>
      <c r="D220" s="30">
        <v>258</v>
      </c>
      <c r="E220" s="30">
        <v>16269996</v>
      </c>
      <c r="F220" s="30">
        <v>192</v>
      </c>
      <c r="G220" s="30">
        <v>6404736</v>
      </c>
      <c r="H220" s="30">
        <v>40</v>
      </c>
      <c r="I220" s="30">
        <v>2522480</v>
      </c>
      <c r="J220" s="30">
        <v>35</v>
      </c>
      <c r="K220" s="30">
        <v>1167530</v>
      </c>
      <c r="L220" s="30">
        <v>0</v>
      </c>
      <c r="M220" s="30">
        <v>0</v>
      </c>
      <c r="N220" s="30">
        <v>0</v>
      </c>
      <c r="O220" s="30">
        <v>0</v>
      </c>
      <c r="P220" s="30">
        <v>25</v>
      </c>
      <c r="Q220" s="30">
        <v>1576550</v>
      </c>
      <c r="R220" s="30">
        <v>4</v>
      </c>
      <c r="S220" s="30">
        <v>133432</v>
      </c>
      <c r="T220" s="30">
        <v>0</v>
      </c>
      <c r="U220" s="30">
        <v>0</v>
      </c>
      <c r="V220" s="24">
        <f t="shared" si="6"/>
        <v>554</v>
      </c>
      <c r="W220" s="24">
        <f t="shared" si="7"/>
        <v>28074724</v>
      </c>
    </row>
    <row r="221" spans="1:23" x14ac:dyDescent="0.25">
      <c r="A221" s="5">
        <v>9208</v>
      </c>
      <c r="B221" s="5">
        <v>9111</v>
      </c>
      <c r="C221" s="5" t="s">
        <v>129</v>
      </c>
      <c r="D221" s="30">
        <v>0</v>
      </c>
      <c r="E221" s="30">
        <v>0</v>
      </c>
      <c r="F221" s="30">
        <v>0</v>
      </c>
      <c r="G221" s="30">
        <v>0</v>
      </c>
      <c r="H221" s="30">
        <v>134</v>
      </c>
      <c r="I221" s="30">
        <v>8450308</v>
      </c>
      <c r="J221" s="30">
        <v>163</v>
      </c>
      <c r="K221" s="30">
        <v>5437354</v>
      </c>
      <c r="L221" s="30">
        <v>10</v>
      </c>
      <c r="M221" s="30">
        <v>630620</v>
      </c>
      <c r="N221" s="30">
        <v>0</v>
      </c>
      <c r="O221" s="30">
        <v>0</v>
      </c>
      <c r="P221" s="30">
        <v>0</v>
      </c>
      <c r="Q221" s="30">
        <v>0</v>
      </c>
      <c r="R221" s="30">
        <v>0</v>
      </c>
      <c r="S221" s="30">
        <v>0</v>
      </c>
      <c r="T221" s="30">
        <v>0</v>
      </c>
      <c r="U221" s="30">
        <v>0</v>
      </c>
      <c r="V221" s="24">
        <f t="shared" si="6"/>
        <v>307</v>
      </c>
      <c r="W221" s="24">
        <f t="shared" si="7"/>
        <v>14518282</v>
      </c>
    </row>
    <row r="222" spans="1:23" x14ac:dyDescent="0.25">
      <c r="A222" s="5">
        <v>9209</v>
      </c>
      <c r="B222" s="5">
        <v>9102</v>
      </c>
      <c r="C222" s="5" t="s">
        <v>130</v>
      </c>
      <c r="D222" s="30">
        <v>0</v>
      </c>
      <c r="E222" s="30">
        <v>0</v>
      </c>
      <c r="F222" s="30">
        <v>0</v>
      </c>
      <c r="G222" s="30">
        <v>0</v>
      </c>
      <c r="H222" s="30">
        <v>113</v>
      </c>
      <c r="I222" s="30">
        <v>7126006</v>
      </c>
      <c r="J222" s="30">
        <v>59</v>
      </c>
      <c r="K222" s="30">
        <v>1968122</v>
      </c>
      <c r="L222" s="30">
        <v>0</v>
      </c>
      <c r="M222" s="30">
        <v>0</v>
      </c>
      <c r="N222" s="30">
        <v>0</v>
      </c>
      <c r="O222" s="30">
        <v>0</v>
      </c>
      <c r="P222" s="30">
        <v>0</v>
      </c>
      <c r="Q222" s="30">
        <v>0</v>
      </c>
      <c r="R222" s="30">
        <v>0</v>
      </c>
      <c r="S222" s="30">
        <v>0</v>
      </c>
      <c r="T222" s="30">
        <v>0</v>
      </c>
      <c r="U222" s="30">
        <v>0</v>
      </c>
      <c r="V222" s="24">
        <f t="shared" si="6"/>
        <v>172</v>
      </c>
      <c r="W222" s="24">
        <f t="shared" si="7"/>
        <v>9094128</v>
      </c>
    </row>
    <row r="223" spans="1:23" x14ac:dyDescent="0.25">
      <c r="A223" s="5">
        <v>9210</v>
      </c>
      <c r="B223" s="5">
        <v>9116</v>
      </c>
      <c r="C223" s="5" t="s">
        <v>752</v>
      </c>
      <c r="D223" s="30">
        <v>0</v>
      </c>
      <c r="E223" s="30">
        <v>0</v>
      </c>
      <c r="F223" s="30">
        <v>0</v>
      </c>
      <c r="G223" s="30">
        <v>0</v>
      </c>
      <c r="H223" s="30">
        <v>66</v>
      </c>
      <c r="I223" s="30">
        <v>4162092</v>
      </c>
      <c r="J223" s="30">
        <v>42</v>
      </c>
      <c r="K223" s="30">
        <v>1401036</v>
      </c>
      <c r="L223" s="30">
        <v>0</v>
      </c>
      <c r="M223" s="30">
        <v>0</v>
      </c>
      <c r="N223" s="30">
        <v>0</v>
      </c>
      <c r="O223" s="30">
        <v>0</v>
      </c>
      <c r="P223" s="30">
        <v>0</v>
      </c>
      <c r="Q223" s="30">
        <v>0</v>
      </c>
      <c r="R223" s="30">
        <v>0</v>
      </c>
      <c r="S223" s="30">
        <v>0</v>
      </c>
      <c r="T223" s="30">
        <v>0</v>
      </c>
      <c r="U223" s="30">
        <v>0</v>
      </c>
      <c r="V223" s="24">
        <f t="shared" si="6"/>
        <v>108</v>
      </c>
      <c r="W223" s="24">
        <f t="shared" si="7"/>
        <v>5563128</v>
      </c>
    </row>
    <row r="224" spans="1:23" x14ac:dyDescent="0.25">
      <c r="A224" s="5">
        <v>9211</v>
      </c>
      <c r="B224" s="5">
        <v>9114</v>
      </c>
      <c r="C224" s="5" t="s">
        <v>753</v>
      </c>
      <c r="D224" s="30">
        <v>253</v>
      </c>
      <c r="E224" s="30">
        <v>15954686</v>
      </c>
      <c r="F224" s="30">
        <v>210</v>
      </c>
      <c r="G224" s="30">
        <v>7005180</v>
      </c>
      <c r="H224" s="30">
        <v>131</v>
      </c>
      <c r="I224" s="30">
        <v>8261122</v>
      </c>
      <c r="J224" s="30">
        <v>87</v>
      </c>
      <c r="K224" s="30">
        <v>2902146</v>
      </c>
      <c r="L224" s="30">
        <v>0</v>
      </c>
      <c r="M224" s="30">
        <v>0</v>
      </c>
      <c r="N224" s="30">
        <v>0</v>
      </c>
      <c r="O224" s="30">
        <v>0</v>
      </c>
      <c r="P224" s="30">
        <v>0</v>
      </c>
      <c r="Q224" s="30">
        <v>0</v>
      </c>
      <c r="R224" s="30">
        <v>0</v>
      </c>
      <c r="S224" s="30">
        <v>0</v>
      </c>
      <c r="T224" s="30">
        <v>0</v>
      </c>
      <c r="U224" s="30">
        <v>0</v>
      </c>
      <c r="V224" s="24">
        <f t="shared" si="6"/>
        <v>681</v>
      </c>
      <c r="W224" s="24">
        <f t="shared" si="7"/>
        <v>34123134</v>
      </c>
    </row>
    <row r="225" spans="1:23" x14ac:dyDescent="0.25">
      <c r="A225" s="5">
        <v>9212</v>
      </c>
      <c r="B225" s="5">
        <v>9107</v>
      </c>
      <c r="C225" s="5" t="s">
        <v>131</v>
      </c>
      <c r="D225" s="30">
        <v>253</v>
      </c>
      <c r="E225" s="30">
        <v>15954686</v>
      </c>
      <c r="F225" s="30">
        <v>185</v>
      </c>
      <c r="G225" s="30">
        <v>6171230</v>
      </c>
      <c r="H225" s="30">
        <v>77</v>
      </c>
      <c r="I225" s="30">
        <v>4855774</v>
      </c>
      <c r="J225" s="30">
        <v>33</v>
      </c>
      <c r="K225" s="30">
        <v>1100814</v>
      </c>
      <c r="L225" s="30">
        <v>0</v>
      </c>
      <c r="M225" s="30">
        <v>0</v>
      </c>
      <c r="N225" s="30">
        <v>0</v>
      </c>
      <c r="O225" s="30">
        <v>0</v>
      </c>
      <c r="P225" s="30">
        <v>0</v>
      </c>
      <c r="Q225" s="30">
        <v>0</v>
      </c>
      <c r="R225" s="30">
        <v>0</v>
      </c>
      <c r="S225" s="30">
        <v>0</v>
      </c>
      <c r="T225" s="30">
        <v>0</v>
      </c>
      <c r="U225" s="30">
        <v>0</v>
      </c>
      <c r="V225" s="24">
        <f t="shared" si="6"/>
        <v>548</v>
      </c>
      <c r="W225" s="24">
        <f t="shared" si="7"/>
        <v>28082504</v>
      </c>
    </row>
    <row r="226" spans="1:23" x14ac:dyDescent="0.25">
      <c r="A226" s="5">
        <v>9213</v>
      </c>
      <c r="B226" s="5">
        <v>9118</v>
      </c>
      <c r="C226" s="5" t="s">
        <v>754</v>
      </c>
      <c r="D226" s="30">
        <v>0</v>
      </c>
      <c r="E226" s="30">
        <v>0</v>
      </c>
      <c r="F226" s="30">
        <v>0</v>
      </c>
      <c r="G226" s="30">
        <v>0</v>
      </c>
      <c r="H226" s="30">
        <v>29</v>
      </c>
      <c r="I226" s="30">
        <v>1828798</v>
      </c>
      <c r="J226" s="30">
        <v>29</v>
      </c>
      <c r="K226" s="30">
        <v>967382</v>
      </c>
      <c r="L226" s="30">
        <v>0</v>
      </c>
      <c r="M226" s="30">
        <v>0</v>
      </c>
      <c r="N226" s="30">
        <v>0</v>
      </c>
      <c r="O226" s="30">
        <v>0</v>
      </c>
      <c r="P226" s="30">
        <v>0</v>
      </c>
      <c r="Q226" s="30">
        <v>0</v>
      </c>
      <c r="R226" s="30">
        <v>0</v>
      </c>
      <c r="S226" s="30">
        <v>0</v>
      </c>
      <c r="T226" s="30">
        <v>0</v>
      </c>
      <c r="U226" s="30">
        <v>0</v>
      </c>
      <c r="V226" s="24">
        <f t="shared" si="6"/>
        <v>58</v>
      </c>
      <c r="W226" s="24">
        <f t="shared" si="7"/>
        <v>2796180</v>
      </c>
    </row>
    <row r="227" spans="1:23" x14ac:dyDescent="0.25">
      <c r="A227" s="5">
        <v>9214</v>
      </c>
      <c r="B227" s="5">
        <v>9109</v>
      </c>
      <c r="C227" s="5" t="s">
        <v>132</v>
      </c>
      <c r="D227" s="30">
        <v>296</v>
      </c>
      <c r="E227" s="30">
        <v>18666352</v>
      </c>
      <c r="F227" s="30">
        <v>243</v>
      </c>
      <c r="G227" s="30">
        <v>8105994</v>
      </c>
      <c r="H227" s="30">
        <v>97</v>
      </c>
      <c r="I227" s="30">
        <v>6117014</v>
      </c>
      <c r="J227" s="30">
        <v>24</v>
      </c>
      <c r="K227" s="30">
        <v>800592</v>
      </c>
      <c r="L227" s="30">
        <v>0</v>
      </c>
      <c r="M227" s="30">
        <v>0</v>
      </c>
      <c r="N227" s="30">
        <v>0</v>
      </c>
      <c r="O227" s="30">
        <v>0</v>
      </c>
      <c r="P227" s="30">
        <v>0</v>
      </c>
      <c r="Q227" s="30">
        <v>0</v>
      </c>
      <c r="R227" s="30">
        <v>0</v>
      </c>
      <c r="S227" s="30">
        <v>0</v>
      </c>
      <c r="T227" s="30">
        <v>0</v>
      </c>
      <c r="U227" s="30">
        <v>0</v>
      </c>
      <c r="V227" s="24">
        <f t="shared" si="6"/>
        <v>660</v>
      </c>
      <c r="W227" s="24">
        <f t="shared" si="7"/>
        <v>33689952</v>
      </c>
    </row>
    <row r="228" spans="1:23" x14ac:dyDescent="0.25">
      <c r="A228" s="5">
        <v>9215</v>
      </c>
      <c r="B228" s="5">
        <v>9120</v>
      </c>
      <c r="C228" s="5" t="s">
        <v>133</v>
      </c>
      <c r="D228" s="30">
        <v>392</v>
      </c>
      <c r="E228" s="30">
        <v>24720304</v>
      </c>
      <c r="F228" s="30">
        <v>354</v>
      </c>
      <c r="G228" s="30">
        <v>11808732</v>
      </c>
      <c r="H228" s="30">
        <v>320</v>
      </c>
      <c r="I228" s="30">
        <v>20179840</v>
      </c>
      <c r="J228" s="30">
        <v>200</v>
      </c>
      <c r="K228" s="30">
        <v>6671600</v>
      </c>
      <c r="L228" s="30">
        <v>0</v>
      </c>
      <c r="M228" s="30">
        <v>0</v>
      </c>
      <c r="N228" s="30">
        <v>0</v>
      </c>
      <c r="O228" s="30">
        <v>0</v>
      </c>
      <c r="P228" s="30">
        <v>140</v>
      </c>
      <c r="Q228" s="30">
        <v>8828680</v>
      </c>
      <c r="R228" s="30">
        <v>52</v>
      </c>
      <c r="S228" s="30">
        <v>1734616</v>
      </c>
      <c r="T228" s="30">
        <v>0</v>
      </c>
      <c r="U228" s="30">
        <v>0</v>
      </c>
      <c r="V228" s="24">
        <f t="shared" si="6"/>
        <v>1458</v>
      </c>
      <c r="W228" s="24">
        <f t="shared" si="7"/>
        <v>73943772</v>
      </c>
    </row>
    <row r="229" spans="1:23" x14ac:dyDescent="0.25">
      <c r="A229" s="5">
        <v>9216</v>
      </c>
      <c r="B229" s="5">
        <v>9115</v>
      </c>
      <c r="C229" s="5" t="s">
        <v>755</v>
      </c>
      <c r="D229" s="30">
        <v>330</v>
      </c>
      <c r="E229" s="30">
        <v>20810460</v>
      </c>
      <c r="F229" s="30">
        <v>250</v>
      </c>
      <c r="G229" s="30">
        <v>8339500</v>
      </c>
      <c r="H229" s="30">
        <v>106</v>
      </c>
      <c r="I229" s="30">
        <v>6684572</v>
      </c>
      <c r="J229" s="30">
        <v>87</v>
      </c>
      <c r="K229" s="30">
        <v>2902146</v>
      </c>
      <c r="L229" s="30">
        <v>0</v>
      </c>
      <c r="M229" s="30">
        <v>0</v>
      </c>
      <c r="N229" s="30">
        <v>0</v>
      </c>
      <c r="O229" s="30">
        <v>0</v>
      </c>
      <c r="P229" s="30">
        <v>36</v>
      </c>
      <c r="Q229" s="30">
        <v>2270232</v>
      </c>
      <c r="R229" s="30">
        <v>5</v>
      </c>
      <c r="S229" s="30">
        <v>166790</v>
      </c>
      <c r="T229" s="30">
        <v>0</v>
      </c>
      <c r="U229" s="30">
        <v>0</v>
      </c>
      <c r="V229" s="24">
        <f t="shared" si="6"/>
        <v>814</v>
      </c>
      <c r="W229" s="24">
        <f t="shared" si="7"/>
        <v>41173700</v>
      </c>
    </row>
    <row r="230" spans="1:23" x14ac:dyDescent="0.25">
      <c r="A230" s="5">
        <v>9217</v>
      </c>
      <c r="B230" s="5">
        <v>9110</v>
      </c>
      <c r="C230" s="5" t="s">
        <v>134</v>
      </c>
      <c r="D230" s="30">
        <v>55</v>
      </c>
      <c r="E230" s="30">
        <v>3468410</v>
      </c>
      <c r="F230" s="30">
        <v>53</v>
      </c>
      <c r="G230" s="30">
        <v>1767974</v>
      </c>
      <c r="H230" s="30">
        <v>50</v>
      </c>
      <c r="I230" s="30">
        <v>3153100</v>
      </c>
      <c r="J230" s="30">
        <v>26</v>
      </c>
      <c r="K230" s="30">
        <v>867308</v>
      </c>
      <c r="L230" s="30">
        <v>0</v>
      </c>
      <c r="M230" s="30">
        <v>0</v>
      </c>
      <c r="N230" s="30">
        <v>0</v>
      </c>
      <c r="O230" s="30">
        <v>0</v>
      </c>
      <c r="P230" s="30">
        <v>0</v>
      </c>
      <c r="Q230" s="30">
        <v>0</v>
      </c>
      <c r="R230" s="30">
        <v>0</v>
      </c>
      <c r="S230" s="30">
        <v>0</v>
      </c>
      <c r="T230" s="30">
        <v>0</v>
      </c>
      <c r="U230" s="30">
        <v>0</v>
      </c>
      <c r="V230" s="24">
        <f t="shared" si="6"/>
        <v>184</v>
      </c>
      <c r="W230" s="24">
        <f t="shared" si="7"/>
        <v>9256792</v>
      </c>
    </row>
    <row r="231" spans="1:23" x14ac:dyDescent="0.25">
      <c r="A231" s="5">
        <v>9218</v>
      </c>
      <c r="B231" s="5">
        <v>9104</v>
      </c>
      <c r="C231" s="5" t="s">
        <v>135</v>
      </c>
      <c r="D231" s="30">
        <v>118</v>
      </c>
      <c r="E231" s="30">
        <v>7441316</v>
      </c>
      <c r="F231" s="30">
        <v>94</v>
      </c>
      <c r="G231" s="30">
        <v>3135652</v>
      </c>
      <c r="H231" s="30">
        <v>71</v>
      </c>
      <c r="I231" s="30">
        <v>4477402</v>
      </c>
      <c r="J231" s="30">
        <v>27</v>
      </c>
      <c r="K231" s="30">
        <v>900666</v>
      </c>
      <c r="L231" s="30">
        <v>0</v>
      </c>
      <c r="M231" s="30">
        <v>0</v>
      </c>
      <c r="N231" s="30">
        <v>0</v>
      </c>
      <c r="O231" s="30">
        <v>0</v>
      </c>
      <c r="P231" s="30">
        <v>0</v>
      </c>
      <c r="Q231" s="30">
        <v>0</v>
      </c>
      <c r="R231" s="30">
        <v>0</v>
      </c>
      <c r="S231" s="30">
        <v>0</v>
      </c>
      <c r="T231" s="30">
        <v>0</v>
      </c>
      <c r="U231" s="30">
        <v>0</v>
      </c>
      <c r="V231" s="24">
        <f t="shared" si="6"/>
        <v>310</v>
      </c>
      <c r="W231" s="24">
        <f t="shared" si="7"/>
        <v>15955036</v>
      </c>
    </row>
    <row r="232" spans="1:23" x14ac:dyDescent="0.25">
      <c r="A232" s="5">
        <v>9219</v>
      </c>
      <c r="B232" s="5">
        <v>9117</v>
      </c>
      <c r="C232" s="5" t="s">
        <v>136</v>
      </c>
      <c r="D232" s="30">
        <v>0</v>
      </c>
      <c r="E232" s="30">
        <v>0</v>
      </c>
      <c r="F232" s="30">
        <v>0</v>
      </c>
      <c r="G232" s="30">
        <v>0</v>
      </c>
      <c r="H232" s="30">
        <v>102</v>
      </c>
      <c r="I232" s="30">
        <v>6432324</v>
      </c>
      <c r="J232" s="30">
        <v>58</v>
      </c>
      <c r="K232" s="30">
        <v>1934764</v>
      </c>
      <c r="L232" s="30">
        <v>0</v>
      </c>
      <c r="M232" s="30">
        <v>0</v>
      </c>
      <c r="N232" s="30">
        <v>0</v>
      </c>
      <c r="O232" s="30">
        <v>0</v>
      </c>
      <c r="P232" s="30">
        <v>0</v>
      </c>
      <c r="Q232" s="30">
        <v>0</v>
      </c>
      <c r="R232" s="30">
        <v>0</v>
      </c>
      <c r="S232" s="30">
        <v>0</v>
      </c>
      <c r="T232" s="30">
        <v>0</v>
      </c>
      <c r="U232" s="30">
        <v>0</v>
      </c>
      <c r="V232" s="24">
        <f t="shared" si="6"/>
        <v>160</v>
      </c>
      <c r="W232" s="24">
        <f t="shared" si="7"/>
        <v>8367088</v>
      </c>
    </row>
    <row r="233" spans="1:23" x14ac:dyDescent="0.25">
      <c r="A233" s="5">
        <v>9220</v>
      </c>
      <c r="B233" s="5">
        <v>9112</v>
      </c>
      <c r="C233" s="5" t="s">
        <v>137</v>
      </c>
      <c r="D233" s="30">
        <v>239</v>
      </c>
      <c r="E233" s="30">
        <v>15071818</v>
      </c>
      <c r="F233" s="30">
        <v>197</v>
      </c>
      <c r="G233" s="30">
        <v>6571526</v>
      </c>
      <c r="H233" s="30">
        <v>278</v>
      </c>
      <c r="I233" s="30">
        <v>17531236</v>
      </c>
      <c r="J233" s="30">
        <v>274</v>
      </c>
      <c r="K233" s="30">
        <v>9140092</v>
      </c>
      <c r="L233" s="30">
        <v>9</v>
      </c>
      <c r="M233" s="30">
        <v>567558</v>
      </c>
      <c r="N233" s="30">
        <v>0</v>
      </c>
      <c r="O233" s="30">
        <v>0</v>
      </c>
      <c r="P233" s="30">
        <v>196</v>
      </c>
      <c r="Q233" s="30">
        <v>12360152</v>
      </c>
      <c r="R233" s="30">
        <v>44</v>
      </c>
      <c r="S233" s="30">
        <v>1467752</v>
      </c>
      <c r="T233" s="30">
        <v>0</v>
      </c>
      <c r="U233" s="30">
        <v>0</v>
      </c>
      <c r="V233" s="24">
        <f t="shared" si="6"/>
        <v>1237</v>
      </c>
      <c r="W233" s="24">
        <f t="shared" si="7"/>
        <v>62710134</v>
      </c>
    </row>
    <row r="234" spans="1:23" x14ac:dyDescent="0.25">
      <c r="A234" s="5">
        <v>9221</v>
      </c>
      <c r="B234" s="5">
        <v>9121</v>
      </c>
      <c r="C234" s="5" t="s">
        <v>138</v>
      </c>
      <c r="D234" s="30">
        <v>113</v>
      </c>
      <c r="E234" s="30">
        <v>7126006</v>
      </c>
      <c r="F234" s="30">
        <v>62</v>
      </c>
      <c r="G234" s="30">
        <v>2068196</v>
      </c>
      <c r="H234" s="30">
        <v>58</v>
      </c>
      <c r="I234" s="30">
        <v>3657596</v>
      </c>
      <c r="J234" s="30">
        <v>40</v>
      </c>
      <c r="K234" s="30">
        <v>1334320</v>
      </c>
      <c r="L234" s="30">
        <v>4</v>
      </c>
      <c r="M234" s="30">
        <v>252248</v>
      </c>
      <c r="N234" s="30">
        <v>0</v>
      </c>
      <c r="O234" s="30">
        <v>0</v>
      </c>
      <c r="P234" s="30">
        <v>37</v>
      </c>
      <c r="Q234" s="30">
        <v>2333294</v>
      </c>
      <c r="R234" s="30">
        <v>6</v>
      </c>
      <c r="S234" s="30">
        <v>200148</v>
      </c>
      <c r="T234" s="30">
        <v>0</v>
      </c>
      <c r="U234" s="30">
        <v>0</v>
      </c>
      <c r="V234" s="24">
        <f t="shared" si="6"/>
        <v>320</v>
      </c>
      <c r="W234" s="24">
        <f t="shared" si="7"/>
        <v>16971808</v>
      </c>
    </row>
    <row r="235" spans="1:23" x14ac:dyDescent="0.25">
      <c r="A235" s="5">
        <v>10101</v>
      </c>
      <c r="B235" s="5">
        <v>14101</v>
      </c>
      <c r="C235" s="5" t="s">
        <v>139</v>
      </c>
      <c r="D235" s="30">
        <v>1526</v>
      </c>
      <c r="E235" s="30">
        <v>96232612</v>
      </c>
      <c r="F235" s="30">
        <v>1170</v>
      </c>
      <c r="G235" s="30">
        <v>39028860</v>
      </c>
      <c r="H235" s="30">
        <v>403</v>
      </c>
      <c r="I235" s="30">
        <v>25413986</v>
      </c>
      <c r="J235" s="30">
        <v>394</v>
      </c>
      <c r="K235" s="30">
        <v>13143052</v>
      </c>
      <c r="L235" s="30">
        <v>0</v>
      </c>
      <c r="M235" s="30">
        <v>0</v>
      </c>
      <c r="N235" s="30">
        <v>0</v>
      </c>
      <c r="O235" s="30">
        <v>0</v>
      </c>
      <c r="P235" s="30">
        <v>266</v>
      </c>
      <c r="Q235" s="30">
        <v>16774492</v>
      </c>
      <c r="R235" s="30">
        <v>0</v>
      </c>
      <c r="S235" s="30">
        <v>0</v>
      </c>
      <c r="T235" s="30">
        <v>0</v>
      </c>
      <c r="U235" s="30">
        <v>0</v>
      </c>
      <c r="V235" s="24">
        <f t="shared" si="6"/>
        <v>3759</v>
      </c>
      <c r="W235" s="24">
        <f t="shared" si="7"/>
        <v>190593002</v>
      </c>
    </row>
    <row r="236" spans="1:23" x14ac:dyDescent="0.25">
      <c r="A236" s="5">
        <v>10102</v>
      </c>
      <c r="B236" s="5">
        <v>14106</v>
      </c>
      <c r="C236" s="5" t="s">
        <v>756</v>
      </c>
      <c r="D236" s="30">
        <v>195</v>
      </c>
      <c r="E236" s="30">
        <v>12297090</v>
      </c>
      <c r="F236" s="30">
        <v>118</v>
      </c>
      <c r="G236" s="30">
        <v>3936244</v>
      </c>
      <c r="H236" s="30">
        <v>106</v>
      </c>
      <c r="I236" s="30">
        <v>6684572</v>
      </c>
      <c r="J236" s="30">
        <v>100</v>
      </c>
      <c r="K236" s="30">
        <v>3335800</v>
      </c>
      <c r="L236" s="30">
        <v>0</v>
      </c>
      <c r="M236" s="30">
        <v>0</v>
      </c>
      <c r="N236" s="30">
        <v>0</v>
      </c>
      <c r="O236" s="30">
        <v>0</v>
      </c>
      <c r="P236" s="30">
        <v>39</v>
      </c>
      <c r="Q236" s="30">
        <v>2459418</v>
      </c>
      <c r="R236" s="30">
        <v>7</v>
      </c>
      <c r="S236" s="30">
        <v>233506</v>
      </c>
      <c r="T236" s="30">
        <v>0</v>
      </c>
      <c r="U236" s="30">
        <v>0</v>
      </c>
      <c r="V236" s="24">
        <f t="shared" si="6"/>
        <v>565</v>
      </c>
      <c r="W236" s="24">
        <f t="shared" si="7"/>
        <v>28946630</v>
      </c>
    </row>
    <row r="237" spans="1:23" x14ac:dyDescent="0.25">
      <c r="A237" s="5">
        <v>10103</v>
      </c>
      <c r="B237" s="5">
        <v>14103</v>
      </c>
      <c r="C237" s="5" t="s">
        <v>140</v>
      </c>
      <c r="D237" s="30">
        <v>143</v>
      </c>
      <c r="E237" s="30">
        <v>9017866</v>
      </c>
      <c r="F237" s="30">
        <v>130</v>
      </c>
      <c r="G237" s="30">
        <v>4336540</v>
      </c>
      <c r="H237" s="30">
        <v>46</v>
      </c>
      <c r="I237" s="30">
        <v>2900852</v>
      </c>
      <c r="J237" s="30">
        <v>36</v>
      </c>
      <c r="K237" s="30">
        <v>1200888</v>
      </c>
      <c r="L237" s="30">
        <v>0</v>
      </c>
      <c r="M237" s="30">
        <v>0</v>
      </c>
      <c r="N237" s="30">
        <v>0</v>
      </c>
      <c r="O237" s="30">
        <v>0</v>
      </c>
      <c r="P237" s="30">
        <v>0</v>
      </c>
      <c r="Q237" s="30">
        <v>0</v>
      </c>
      <c r="R237" s="30">
        <v>0</v>
      </c>
      <c r="S237" s="30">
        <v>0</v>
      </c>
      <c r="T237" s="30">
        <v>0</v>
      </c>
      <c r="U237" s="30">
        <v>0</v>
      </c>
      <c r="V237" s="24">
        <f t="shared" si="6"/>
        <v>355</v>
      </c>
      <c r="W237" s="24">
        <f t="shared" si="7"/>
        <v>17456146</v>
      </c>
    </row>
    <row r="238" spans="1:23" x14ac:dyDescent="0.25">
      <c r="A238" s="5">
        <v>10104</v>
      </c>
      <c r="B238" s="5">
        <v>14104</v>
      </c>
      <c r="C238" s="5" t="s">
        <v>141</v>
      </c>
      <c r="D238" s="30">
        <v>263</v>
      </c>
      <c r="E238" s="30">
        <v>16585306</v>
      </c>
      <c r="F238" s="30">
        <v>235</v>
      </c>
      <c r="G238" s="30">
        <v>7839130</v>
      </c>
      <c r="H238" s="30">
        <v>111</v>
      </c>
      <c r="I238" s="30">
        <v>6999882</v>
      </c>
      <c r="J238" s="30">
        <v>68</v>
      </c>
      <c r="K238" s="30">
        <v>2268344</v>
      </c>
      <c r="L238" s="30">
        <v>0</v>
      </c>
      <c r="M238" s="30">
        <v>0</v>
      </c>
      <c r="N238" s="30">
        <v>0</v>
      </c>
      <c r="O238" s="30">
        <v>0</v>
      </c>
      <c r="P238" s="30">
        <v>0</v>
      </c>
      <c r="Q238" s="30">
        <v>0</v>
      </c>
      <c r="R238" s="30">
        <v>0</v>
      </c>
      <c r="S238" s="30">
        <v>0</v>
      </c>
      <c r="T238" s="30">
        <v>0</v>
      </c>
      <c r="U238" s="30">
        <v>0</v>
      </c>
      <c r="V238" s="24">
        <f t="shared" si="6"/>
        <v>677</v>
      </c>
      <c r="W238" s="24">
        <f t="shared" si="7"/>
        <v>33692662</v>
      </c>
    </row>
    <row r="239" spans="1:23" x14ac:dyDescent="0.25">
      <c r="A239" s="5">
        <v>10105</v>
      </c>
      <c r="B239" s="5">
        <v>14202</v>
      </c>
      <c r="C239" s="5" t="s">
        <v>142</v>
      </c>
      <c r="D239" s="30">
        <v>197</v>
      </c>
      <c r="E239" s="30">
        <v>12423214</v>
      </c>
      <c r="F239" s="30">
        <v>163</v>
      </c>
      <c r="G239" s="30">
        <v>5437354</v>
      </c>
      <c r="H239" s="30">
        <v>90</v>
      </c>
      <c r="I239" s="30">
        <v>5675580</v>
      </c>
      <c r="J239" s="30">
        <v>60</v>
      </c>
      <c r="K239" s="30">
        <v>2001480</v>
      </c>
      <c r="L239" s="30">
        <v>0</v>
      </c>
      <c r="M239" s="30">
        <v>0</v>
      </c>
      <c r="N239" s="30">
        <v>0</v>
      </c>
      <c r="O239" s="30">
        <v>0</v>
      </c>
      <c r="P239" s="30">
        <v>22</v>
      </c>
      <c r="Q239" s="30">
        <v>1387364</v>
      </c>
      <c r="R239" s="30">
        <v>3</v>
      </c>
      <c r="S239" s="30">
        <v>100074</v>
      </c>
      <c r="T239" s="30">
        <v>0</v>
      </c>
      <c r="U239" s="30">
        <v>0</v>
      </c>
      <c r="V239" s="24">
        <f t="shared" si="6"/>
        <v>535</v>
      </c>
      <c r="W239" s="24">
        <f t="shared" si="7"/>
        <v>27025066</v>
      </c>
    </row>
    <row r="240" spans="1:23" x14ac:dyDescent="0.25">
      <c r="A240" s="5">
        <v>10106</v>
      </c>
      <c r="B240" s="5">
        <v>14102</v>
      </c>
      <c r="C240" s="5" t="s">
        <v>143</v>
      </c>
      <c r="D240" s="30">
        <v>111</v>
      </c>
      <c r="E240" s="30">
        <v>6999882</v>
      </c>
      <c r="F240" s="30">
        <v>72</v>
      </c>
      <c r="G240" s="30">
        <v>2401776</v>
      </c>
      <c r="H240" s="30">
        <v>12</v>
      </c>
      <c r="I240" s="30">
        <v>756744</v>
      </c>
      <c r="J240" s="30">
        <v>5</v>
      </c>
      <c r="K240" s="30">
        <v>166790</v>
      </c>
      <c r="L240" s="30">
        <v>0</v>
      </c>
      <c r="M240" s="30">
        <v>0</v>
      </c>
      <c r="N240" s="30">
        <v>0</v>
      </c>
      <c r="O240" s="30">
        <v>0</v>
      </c>
      <c r="P240" s="30">
        <v>9</v>
      </c>
      <c r="Q240" s="30">
        <v>567558</v>
      </c>
      <c r="R240" s="30">
        <v>2</v>
      </c>
      <c r="S240" s="30">
        <v>66716</v>
      </c>
      <c r="T240" s="30">
        <v>0</v>
      </c>
      <c r="U240" s="30">
        <v>0</v>
      </c>
      <c r="V240" s="24">
        <f t="shared" si="6"/>
        <v>211</v>
      </c>
      <c r="W240" s="24">
        <f t="shared" si="7"/>
        <v>10959466</v>
      </c>
    </row>
    <row r="241" spans="1:23" x14ac:dyDescent="0.25">
      <c r="A241" s="5">
        <v>10107</v>
      </c>
      <c r="B241" s="5">
        <v>14105</v>
      </c>
      <c r="C241" s="5" t="s">
        <v>757</v>
      </c>
      <c r="D241" s="30">
        <v>74</v>
      </c>
      <c r="E241" s="30">
        <v>4666588</v>
      </c>
      <c r="F241" s="30">
        <v>62</v>
      </c>
      <c r="G241" s="30">
        <v>2068196</v>
      </c>
      <c r="H241" s="30">
        <v>67</v>
      </c>
      <c r="I241" s="30">
        <v>4225154</v>
      </c>
      <c r="J241" s="30">
        <v>31</v>
      </c>
      <c r="K241" s="30">
        <v>1034098</v>
      </c>
      <c r="L241" s="30">
        <v>0</v>
      </c>
      <c r="M241" s="30">
        <v>0</v>
      </c>
      <c r="N241" s="30">
        <v>0</v>
      </c>
      <c r="O241" s="30">
        <v>0</v>
      </c>
      <c r="P241" s="30">
        <v>13</v>
      </c>
      <c r="Q241" s="30">
        <v>819806</v>
      </c>
      <c r="R241" s="30">
        <v>2</v>
      </c>
      <c r="S241" s="30">
        <v>66716</v>
      </c>
      <c r="T241" s="30">
        <v>0</v>
      </c>
      <c r="U241" s="30">
        <v>0</v>
      </c>
      <c r="V241" s="24">
        <f t="shared" si="6"/>
        <v>249</v>
      </c>
      <c r="W241" s="24">
        <f t="shared" si="7"/>
        <v>12880558</v>
      </c>
    </row>
    <row r="242" spans="1:23" x14ac:dyDescent="0.25">
      <c r="A242" s="5">
        <v>10108</v>
      </c>
      <c r="B242" s="5">
        <v>14108</v>
      </c>
      <c r="C242" s="5" t="s">
        <v>144</v>
      </c>
      <c r="D242" s="30">
        <v>354</v>
      </c>
      <c r="E242" s="30">
        <v>22323948</v>
      </c>
      <c r="F242" s="30">
        <v>324</v>
      </c>
      <c r="G242" s="30">
        <v>10807992</v>
      </c>
      <c r="H242" s="30">
        <v>332</v>
      </c>
      <c r="I242" s="30">
        <v>20936584</v>
      </c>
      <c r="J242" s="30">
        <v>179</v>
      </c>
      <c r="K242" s="30">
        <v>5971082</v>
      </c>
      <c r="L242" s="30">
        <v>0</v>
      </c>
      <c r="M242" s="30">
        <v>0</v>
      </c>
      <c r="N242" s="30">
        <v>0</v>
      </c>
      <c r="O242" s="30">
        <v>0</v>
      </c>
      <c r="P242" s="30">
        <v>80</v>
      </c>
      <c r="Q242" s="30">
        <v>5044960</v>
      </c>
      <c r="R242" s="30">
        <v>14</v>
      </c>
      <c r="S242" s="30">
        <v>467012</v>
      </c>
      <c r="T242" s="30">
        <v>0</v>
      </c>
      <c r="U242" s="30">
        <v>0</v>
      </c>
      <c r="V242" s="24">
        <f t="shared" si="6"/>
        <v>1283</v>
      </c>
      <c r="W242" s="24">
        <f t="shared" si="7"/>
        <v>65551578</v>
      </c>
    </row>
    <row r="243" spans="1:23" x14ac:dyDescent="0.25">
      <c r="A243" s="5">
        <v>10109</v>
      </c>
      <c r="B243" s="5">
        <v>14201</v>
      </c>
      <c r="C243" s="5" t="s">
        <v>758</v>
      </c>
      <c r="D243" s="30">
        <v>565</v>
      </c>
      <c r="E243" s="30">
        <v>35630030</v>
      </c>
      <c r="F243" s="30">
        <v>340</v>
      </c>
      <c r="G243" s="30">
        <v>11341720</v>
      </c>
      <c r="H243" s="30">
        <v>183</v>
      </c>
      <c r="I243" s="30">
        <v>11540346</v>
      </c>
      <c r="J243" s="30">
        <v>131</v>
      </c>
      <c r="K243" s="30">
        <v>4369898</v>
      </c>
      <c r="L243" s="30">
        <v>0</v>
      </c>
      <c r="M243" s="30">
        <v>0</v>
      </c>
      <c r="N243" s="30">
        <v>0</v>
      </c>
      <c r="O243" s="30">
        <v>0</v>
      </c>
      <c r="P243" s="30">
        <v>68</v>
      </c>
      <c r="Q243" s="30">
        <v>4288216</v>
      </c>
      <c r="R243" s="30">
        <v>15</v>
      </c>
      <c r="S243" s="30">
        <v>500370</v>
      </c>
      <c r="T243" s="30">
        <v>0</v>
      </c>
      <c r="U243" s="30">
        <v>0</v>
      </c>
      <c r="V243" s="24">
        <f t="shared" si="6"/>
        <v>1302</v>
      </c>
      <c r="W243" s="24">
        <f t="shared" si="7"/>
        <v>67670580</v>
      </c>
    </row>
    <row r="244" spans="1:23" x14ac:dyDescent="0.25">
      <c r="A244" s="5">
        <v>10110</v>
      </c>
      <c r="B244" s="5">
        <v>14107</v>
      </c>
      <c r="C244" s="5" t="s">
        <v>145</v>
      </c>
      <c r="D244" s="30">
        <v>285</v>
      </c>
      <c r="E244" s="30">
        <v>17972670</v>
      </c>
      <c r="F244" s="30">
        <v>226</v>
      </c>
      <c r="G244" s="30">
        <v>7538908</v>
      </c>
      <c r="H244" s="30">
        <v>164</v>
      </c>
      <c r="I244" s="30">
        <v>10342168</v>
      </c>
      <c r="J244" s="30">
        <v>63</v>
      </c>
      <c r="K244" s="30">
        <v>2101554</v>
      </c>
      <c r="L244" s="30">
        <v>0</v>
      </c>
      <c r="M244" s="30">
        <v>0</v>
      </c>
      <c r="N244" s="30">
        <v>0</v>
      </c>
      <c r="O244" s="30">
        <v>0</v>
      </c>
      <c r="P244" s="30">
        <v>0</v>
      </c>
      <c r="Q244" s="30">
        <v>0</v>
      </c>
      <c r="R244" s="30">
        <v>0</v>
      </c>
      <c r="S244" s="30">
        <v>0</v>
      </c>
      <c r="T244" s="30">
        <v>0</v>
      </c>
      <c r="U244" s="30">
        <v>0</v>
      </c>
      <c r="V244" s="24">
        <f t="shared" si="6"/>
        <v>738</v>
      </c>
      <c r="W244" s="24">
        <f t="shared" si="7"/>
        <v>37955300</v>
      </c>
    </row>
    <row r="245" spans="1:23" x14ac:dyDescent="0.25">
      <c r="A245" s="5">
        <v>10111</v>
      </c>
      <c r="B245" s="5">
        <v>14204</v>
      </c>
      <c r="C245" s="5" t="s">
        <v>759</v>
      </c>
      <c r="D245" s="30">
        <v>410</v>
      </c>
      <c r="E245" s="30">
        <v>25855420</v>
      </c>
      <c r="F245" s="30">
        <v>316</v>
      </c>
      <c r="G245" s="30">
        <v>10541128</v>
      </c>
      <c r="H245" s="30">
        <v>89</v>
      </c>
      <c r="I245" s="30">
        <v>5612518</v>
      </c>
      <c r="J245" s="30">
        <v>89</v>
      </c>
      <c r="K245" s="30">
        <v>2968862</v>
      </c>
      <c r="L245" s="30">
        <v>0</v>
      </c>
      <c r="M245" s="30">
        <v>0</v>
      </c>
      <c r="N245" s="30">
        <v>0</v>
      </c>
      <c r="O245" s="30">
        <v>0</v>
      </c>
      <c r="P245" s="30">
        <v>40</v>
      </c>
      <c r="Q245" s="30">
        <v>2522480</v>
      </c>
      <c r="R245" s="30">
        <v>9</v>
      </c>
      <c r="S245" s="30">
        <v>300222</v>
      </c>
      <c r="T245" s="30">
        <v>2</v>
      </c>
      <c r="U245" s="30">
        <v>13248</v>
      </c>
      <c r="V245" s="24">
        <f t="shared" si="6"/>
        <v>955</v>
      </c>
      <c r="W245" s="24">
        <f t="shared" si="7"/>
        <v>47813878</v>
      </c>
    </row>
    <row r="246" spans="1:23" x14ac:dyDescent="0.25">
      <c r="A246" s="5">
        <v>10112</v>
      </c>
      <c r="B246" s="5">
        <v>14203</v>
      </c>
      <c r="C246" s="5" t="s">
        <v>146</v>
      </c>
      <c r="D246" s="30">
        <v>206</v>
      </c>
      <c r="E246" s="30">
        <v>12990772</v>
      </c>
      <c r="F246" s="30">
        <v>133</v>
      </c>
      <c r="G246" s="30">
        <v>4436614</v>
      </c>
      <c r="H246" s="30">
        <v>79</v>
      </c>
      <c r="I246" s="30">
        <v>4981898</v>
      </c>
      <c r="J246" s="30">
        <v>33</v>
      </c>
      <c r="K246" s="30">
        <v>1100814</v>
      </c>
      <c r="L246" s="30">
        <v>0</v>
      </c>
      <c r="M246" s="30">
        <v>0</v>
      </c>
      <c r="N246" s="30">
        <v>0</v>
      </c>
      <c r="O246" s="30">
        <v>0</v>
      </c>
      <c r="P246" s="30">
        <v>12</v>
      </c>
      <c r="Q246" s="30">
        <v>756744</v>
      </c>
      <c r="R246" s="30">
        <v>2</v>
      </c>
      <c r="S246" s="30">
        <v>66716</v>
      </c>
      <c r="T246" s="30">
        <v>0</v>
      </c>
      <c r="U246" s="30">
        <v>0</v>
      </c>
      <c r="V246" s="24">
        <f t="shared" si="6"/>
        <v>465</v>
      </c>
      <c r="W246" s="24">
        <f t="shared" si="7"/>
        <v>24333558</v>
      </c>
    </row>
    <row r="247" spans="1:23" x14ac:dyDescent="0.25">
      <c r="A247" s="5">
        <v>10201</v>
      </c>
      <c r="B247" s="5">
        <v>10301</v>
      </c>
      <c r="C247" s="5" t="s">
        <v>147</v>
      </c>
      <c r="D247" s="30">
        <v>1037</v>
      </c>
      <c r="E247" s="30">
        <v>65395294</v>
      </c>
      <c r="F247" s="30">
        <v>918</v>
      </c>
      <c r="G247" s="30">
        <v>30622644</v>
      </c>
      <c r="H247" s="30">
        <v>504</v>
      </c>
      <c r="I247" s="30">
        <v>31783248</v>
      </c>
      <c r="J247" s="30">
        <v>349</v>
      </c>
      <c r="K247" s="30">
        <v>11641942</v>
      </c>
      <c r="L247" s="30">
        <v>0</v>
      </c>
      <c r="M247" s="30">
        <v>0</v>
      </c>
      <c r="N247" s="30">
        <v>0</v>
      </c>
      <c r="O247" s="30">
        <v>0</v>
      </c>
      <c r="P247" s="30">
        <v>60</v>
      </c>
      <c r="Q247" s="30">
        <v>3783720</v>
      </c>
      <c r="R247" s="30">
        <v>8</v>
      </c>
      <c r="S247" s="30">
        <v>266864</v>
      </c>
      <c r="T247" s="30">
        <v>0</v>
      </c>
      <c r="U247" s="30">
        <v>0</v>
      </c>
      <c r="V247" s="24">
        <f t="shared" si="6"/>
        <v>2876</v>
      </c>
      <c r="W247" s="24">
        <f t="shared" si="7"/>
        <v>143493712</v>
      </c>
    </row>
    <row r="248" spans="1:23" x14ac:dyDescent="0.25">
      <c r="A248" s="5">
        <v>10202</v>
      </c>
      <c r="B248" s="5">
        <v>10307</v>
      </c>
      <c r="C248" s="5" t="s">
        <v>148</v>
      </c>
      <c r="D248" s="30">
        <v>123</v>
      </c>
      <c r="E248" s="30">
        <v>7756626</v>
      </c>
      <c r="F248" s="30">
        <v>95</v>
      </c>
      <c r="G248" s="30">
        <v>3169010</v>
      </c>
      <c r="H248" s="30">
        <v>89</v>
      </c>
      <c r="I248" s="30">
        <v>5612518</v>
      </c>
      <c r="J248" s="30">
        <v>31</v>
      </c>
      <c r="K248" s="30">
        <v>1034098</v>
      </c>
      <c r="L248" s="30">
        <v>0</v>
      </c>
      <c r="M248" s="30">
        <v>0</v>
      </c>
      <c r="N248" s="30">
        <v>0</v>
      </c>
      <c r="O248" s="30">
        <v>0</v>
      </c>
      <c r="P248" s="30">
        <v>8</v>
      </c>
      <c r="Q248" s="30">
        <v>504496</v>
      </c>
      <c r="R248" s="30">
        <v>1</v>
      </c>
      <c r="S248" s="30">
        <v>33358</v>
      </c>
      <c r="T248" s="30">
        <v>0</v>
      </c>
      <c r="U248" s="30">
        <v>0</v>
      </c>
      <c r="V248" s="24">
        <f t="shared" si="6"/>
        <v>347</v>
      </c>
      <c r="W248" s="24">
        <f t="shared" si="7"/>
        <v>18110106</v>
      </c>
    </row>
    <row r="249" spans="1:23" x14ac:dyDescent="0.25">
      <c r="A249" s="5">
        <v>10203</v>
      </c>
      <c r="B249" s="5">
        <v>10302</v>
      </c>
      <c r="C249" s="5" t="s">
        <v>149</v>
      </c>
      <c r="D249" s="30">
        <v>134</v>
      </c>
      <c r="E249" s="30">
        <v>8450308</v>
      </c>
      <c r="F249" s="30">
        <v>77</v>
      </c>
      <c r="G249" s="30">
        <v>2568566</v>
      </c>
      <c r="H249" s="30">
        <v>40</v>
      </c>
      <c r="I249" s="30">
        <v>2522480</v>
      </c>
      <c r="J249" s="30">
        <v>23</v>
      </c>
      <c r="K249" s="30">
        <v>767234</v>
      </c>
      <c r="L249" s="30">
        <v>0</v>
      </c>
      <c r="M249" s="30">
        <v>0</v>
      </c>
      <c r="N249" s="30">
        <v>0</v>
      </c>
      <c r="O249" s="30">
        <v>0</v>
      </c>
      <c r="P249" s="30">
        <v>20</v>
      </c>
      <c r="Q249" s="30">
        <v>1261240</v>
      </c>
      <c r="R249" s="30">
        <v>2</v>
      </c>
      <c r="S249" s="30">
        <v>66716</v>
      </c>
      <c r="T249" s="30">
        <v>0</v>
      </c>
      <c r="U249" s="30">
        <v>0</v>
      </c>
      <c r="V249" s="24">
        <f t="shared" si="6"/>
        <v>296</v>
      </c>
      <c r="W249" s="24">
        <f t="shared" si="7"/>
        <v>15636544</v>
      </c>
    </row>
    <row r="250" spans="1:23" x14ac:dyDescent="0.25">
      <c r="A250" s="5">
        <v>10204</v>
      </c>
      <c r="B250" s="5">
        <v>10304</v>
      </c>
      <c r="C250" s="5" t="s">
        <v>150</v>
      </c>
      <c r="D250" s="30">
        <v>143</v>
      </c>
      <c r="E250" s="30">
        <v>9017866</v>
      </c>
      <c r="F250" s="30">
        <v>169</v>
      </c>
      <c r="G250" s="30">
        <v>5637502</v>
      </c>
      <c r="H250" s="30">
        <v>109</v>
      </c>
      <c r="I250" s="30">
        <v>6873758</v>
      </c>
      <c r="J250" s="30">
        <v>15</v>
      </c>
      <c r="K250" s="30">
        <v>500370</v>
      </c>
      <c r="L250" s="30">
        <v>0</v>
      </c>
      <c r="M250" s="30">
        <v>0</v>
      </c>
      <c r="N250" s="30">
        <v>0</v>
      </c>
      <c r="O250" s="30">
        <v>0</v>
      </c>
      <c r="P250" s="30">
        <v>16</v>
      </c>
      <c r="Q250" s="30">
        <v>1008992</v>
      </c>
      <c r="R250" s="30">
        <v>4</v>
      </c>
      <c r="S250" s="30">
        <v>133432</v>
      </c>
      <c r="T250" s="30">
        <v>0</v>
      </c>
      <c r="U250" s="30">
        <v>0</v>
      </c>
      <c r="V250" s="24">
        <f t="shared" si="6"/>
        <v>456</v>
      </c>
      <c r="W250" s="24">
        <f t="shared" si="7"/>
        <v>23171920</v>
      </c>
    </row>
    <row r="251" spans="1:23" x14ac:dyDescent="0.25">
      <c r="A251" s="5">
        <v>10205</v>
      </c>
      <c r="B251" s="5">
        <v>10305</v>
      </c>
      <c r="C251" s="5" t="s">
        <v>760</v>
      </c>
      <c r="D251" s="30">
        <v>129</v>
      </c>
      <c r="E251" s="30">
        <v>8134998</v>
      </c>
      <c r="F251" s="30">
        <v>127</v>
      </c>
      <c r="G251" s="30">
        <v>4236466</v>
      </c>
      <c r="H251" s="30">
        <v>98</v>
      </c>
      <c r="I251" s="30">
        <v>6180076</v>
      </c>
      <c r="J251" s="30">
        <v>50</v>
      </c>
      <c r="K251" s="30">
        <v>1667900</v>
      </c>
      <c r="L251" s="30">
        <v>0</v>
      </c>
      <c r="M251" s="30">
        <v>0</v>
      </c>
      <c r="N251" s="30">
        <v>0</v>
      </c>
      <c r="O251" s="30">
        <v>0</v>
      </c>
      <c r="P251" s="30">
        <v>0</v>
      </c>
      <c r="Q251" s="30">
        <v>0</v>
      </c>
      <c r="R251" s="30">
        <v>0</v>
      </c>
      <c r="S251" s="30">
        <v>0</v>
      </c>
      <c r="T251" s="30">
        <v>0</v>
      </c>
      <c r="U251" s="30">
        <v>0</v>
      </c>
      <c r="V251" s="24">
        <f t="shared" si="6"/>
        <v>404</v>
      </c>
      <c r="W251" s="24">
        <f t="shared" si="7"/>
        <v>20219440</v>
      </c>
    </row>
    <row r="252" spans="1:23" x14ac:dyDescent="0.25">
      <c r="A252" s="5">
        <v>10206</v>
      </c>
      <c r="B252" s="5">
        <v>10303</v>
      </c>
      <c r="C252" s="5" t="s">
        <v>151</v>
      </c>
      <c r="D252" s="30">
        <v>127</v>
      </c>
      <c r="E252" s="30">
        <v>8008874</v>
      </c>
      <c r="F252" s="30">
        <v>137</v>
      </c>
      <c r="G252" s="30">
        <v>4570046</v>
      </c>
      <c r="H252" s="30">
        <v>108</v>
      </c>
      <c r="I252" s="30">
        <v>6810696</v>
      </c>
      <c r="J252" s="30">
        <v>71</v>
      </c>
      <c r="K252" s="30">
        <v>2368418</v>
      </c>
      <c r="L252" s="30">
        <v>0</v>
      </c>
      <c r="M252" s="30">
        <v>0</v>
      </c>
      <c r="N252" s="30">
        <v>0</v>
      </c>
      <c r="O252" s="30">
        <v>0</v>
      </c>
      <c r="P252" s="30">
        <v>30</v>
      </c>
      <c r="Q252" s="30">
        <v>1891860</v>
      </c>
      <c r="R252" s="30">
        <v>5</v>
      </c>
      <c r="S252" s="30">
        <v>166790</v>
      </c>
      <c r="T252" s="30">
        <v>0</v>
      </c>
      <c r="U252" s="30">
        <v>0</v>
      </c>
      <c r="V252" s="24">
        <f t="shared" si="6"/>
        <v>478</v>
      </c>
      <c r="W252" s="24">
        <f t="shared" si="7"/>
        <v>23816684</v>
      </c>
    </row>
    <row r="253" spans="1:23" x14ac:dyDescent="0.25">
      <c r="A253" s="5">
        <v>10207</v>
      </c>
      <c r="B253" s="5">
        <v>10306</v>
      </c>
      <c r="C253" s="5" t="s">
        <v>152</v>
      </c>
      <c r="D253" s="30">
        <v>93</v>
      </c>
      <c r="E253" s="30">
        <v>5864766</v>
      </c>
      <c r="F253" s="30">
        <v>65</v>
      </c>
      <c r="G253" s="30">
        <v>2168270</v>
      </c>
      <c r="H253" s="30">
        <v>114</v>
      </c>
      <c r="I253" s="30">
        <v>7189068</v>
      </c>
      <c r="J253" s="30">
        <v>45</v>
      </c>
      <c r="K253" s="30">
        <v>1501110</v>
      </c>
      <c r="L253" s="30">
        <v>0</v>
      </c>
      <c r="M253" s="30">
        <v>0</v>
      </c>
      <c r="N253" s="30">
        <v>0</v>
      </c>
      <c r="O253" s="30">
        <v>0</v>
      </c>
      <c r="P253" s="30">
        <v>10</v>
      </c>
      <c r="Q253" s="30">
        <v>630620</v>
      </c>
      <c r="R253" s="30">
        <v>2</v>
      </c>
      <c r="S253" s="30">
        <v>66716</v>
      </c>
      <c r="T253" s="30">
        <v>0</v>
      </c>
      <c r="U253" s="30">
        <v>0</v>
      </c>
      <c r="V253" s="24">
        <f t="shared" si="6"/>
        <v>329</v>
      </c>
      <c r="W253" s="24">
        <f t="shared" si="7"/>
        <v>17420550</v>
      </c>
    </row>
    <row r="254" spans="1:23" x14ac:dyDescent="0.25">
      <c r="A254" s="5">
        <v>10301</v>
      </c>
      <c r="B254" s="5">
        <v>10101</v>
      </c>
      <c r="C254" s="5" t="s">
        <v>153</v>
      </c>
      <c r="D254" s="30">
        <v>2770</v>
      </c>
      <c r="E254" s="30">
        <v>174681740</v>
      </c>
      <c r="F254" s="30">
        <v>2091</v>
      </c>
      <c r="G254" s="30">
        <v>69751578</v>
      </c>
      <c r="H254" s="30">
        <v>586</v>
      </c>
      <c r="I254" s="30">
        <v>36954332</v>
      </c>
      <c r="J254" s="30">
        <v>483</v>
      </c>
      <c r="K254" s="30">
        <v>16111914</v>
      </c>
      <c r="L254" s="30">
        <v>17</v>
      </c>
      <c r="M254" s="30">
        <v>1072054</v>
      </c>
      <c r="N254" s="30">
        <v>1</v>
      </c>
      <c r="O254" s="30">
        <v>33358</v>
      </c>
      <c r="P254" s="30">
        <v>304</v>
      </c>
      <c r="Q254" s="30">
        <v>19170848</v>
      </c>
      <c r="R254" s="30">
        <v>147</v>
      </c>
      <c r="S254" s="30">
        <v>4903626</v>
      </c>
      <c r="T254" s="30">
        <v>0</v>
      </c>
      <c r="U254" s="30">
        <v>0</v>
      </c>
      <c r="V254" s="24">
        <f t="shared" si="6"/>
        <v>6399</v>
      </c>
      <c r="W254" s="24">
        <f t="shared" si="7"/>
        <v>322679450</v>
      </c>
    </row>
    <row r="255" spans="1:23" x14ac:dyDescent="0.25">
      <c r="A255" s="5">
        <v>10302</v>
      </c>
      <c r="B255" s="5">
        <v>10103</v>
      </c>
      <c r="C255" s="5" t="s">
        <v>761</v>
      </c>
      <c r="D255" s="30">
        <v>78</v>
      </c>
      <c r="E255" s="30">
        <v>4918836</v>
      </c>
      <c r="F255" s="30">
        <v>82</v>
      </c>
      <c r="G255" s="30">
        <v>2735356</v>
      </c>
      <c r="H255" s="30">
        <v>33</v>
      </c>
      <c r="I255" s="30">
        <v>2081046</v>
      </c>
      <c r="J255" s="30">
        <v>11</v>
      </c>
      <c r="K255" s="30">
        <v>366938</v>
      </c>
      <c r="L255" s="30">
        <v>0</v>
      </c>
      <c r="M255" s="30">
        <v>0</v>
      </c>
      <c r="N255" s="30">
        <v>0</v>
      </c>
      <c r="O255" s="30">
        <v>0</v>
      </c>
      <c r="P255" s="30">
        <v>0</v>
      </c>
      <c r="Q255" s="30">
        <v>0</v>
      </c>
      <c r="R255" s="30">
        <v>0</v>
      </c>
      <c r="S255" s="30">
        <v>0</v>
      </c>
      <c r="T255" s="30">
        <v>0</v>
      </c>
      <c r="U255" s="30">
        <v>0</v>
      </c>
      <c r="V255" s="24">
        <f t="shared" si="6"/>
        <v>204</v>
      </c>
      <c r="W255" s="24">
        <f t="shared" si="7"/>
        <v>10102176</v>
      </c>
    </row>
    <row r="256" spans="1:23" x14ac:dyDescent="0.25">
      <c r="A256" s="5">
        <v>10303</v>
      </c>
      <c r="B256" s="5">
        <v>10109</v>
      </c>
      <c r="C256" s="5" t="s">
        <v>154</v>
      </c>
      <c r="D256" s="30">
        <v>0</v>
      </c>
      <c r="E256" s="30">
        <v>0</v>
      </c>
      <c r="F256" s="30">
        <v>0</v>
      </c>
      <c r="G256" s="30">
        <v>0</v>
      </c>
      <c r="H256" s="30">
        <v>97</v>
      </c>
      <c r="I256" s="30">
        <v>6117014</v>
      </c>
      <c r="J256" s="30">
        <v>100</v>
      </c>
      <c r="K256" s="30">
        <v>3335800</v>
      </c>
      <c r="L256" s="30">
        <v>0</v>
      </c>
      <c r="M256" s="30">
        <v>0</v>
      </c>
      <c r="N256" s="30">
        <v>0</v>
      </c>
      <c r="O256" s="30">
        <v>0</v>
      </c>
      <c r="P256" s="30">
        <v>0</v>
      </c>
      <c r="Q256" s="30">
        <v>0</v>
      </c>
      <c r="R256" s="30">
        <v>0</v>
      </c>
      <c r="S256" s="30">
        <v>0</v>
      </c>
      <c r="T256" s="30">
        <v>0</v>
      </c>
      <c r="U256" s="30">
        <v>0</v>
      </c>
      <c r="V256" s="24">
        <f t="shared" si="6"/>
        <v>197</v>
      </c>
      <c r="W256" s="24">
        <f t="shared" si="7"/>
        <v>9452814</v>
      </c>
    </row>
    <row r="257" spans="1:23" x14ac:dyDescent="0.25">
      <c r="A257" s="5">
        <v>10304</v>
      </c>
      <c r="B257" s="5">
        <v>10104</v>
      </c>
      <c r="C257" s="5" t="s">
        <v>155</v>
      </c>
      <c r="D257" s="30">
        <v>0</v>
      </c>
      <c r="E257" s="30">
        <v>0</v>
      </c>
      <c r="F257" s="30">
        <v>0</v>
      </c>
      <c r="G257" s="30">
        <v>0</v>
      </c>
      <c r="H257" s="30">
        <v>40</v>
      </c>
      <c r="I257" s="30">
        <v>2522480</v>
      </c>
      <c r="J257" s="30">
        <v>12</v>
      </c>
      <c r="K257" s="30">
        <v>400296</v>
      </c>
      <c r="L257" s="30">
        <v>0</v>
      </c>
      <c r="M257" s="30">
        <v>0</v>
      </c>
      <c r="N257" s="30">
        <v>0</v>
      </c>
      <c r="O257" s="30">
        <v>0</v>
      </c>
      <c r="P257" s="30">
        <v>0</v>
      </c>
      <c r="Q257" s="30">
        <v>0</v>
      </c>
      <c r="R257" s="30">
        <v>0</v>
      </c>
      <c r="S257" s="30">
        <v>0</v>
      </c>
      <c r="T257" s="30">
        <v>0</v>
      </c>
      <c r="U257" s="30">
        <v>0</v>
      </c>
      <c r="V257" s="24">
        <f t="shared" si="6"/>
        <v>52</v>
      </c>
      <c r="W257" s="24">
        <f t="shared" si="7"/>
        <v>2922776</v>
      </c>
    </row>
    <row r="258" spans="1:23" x14ac:dyDescent="0.25">
      <c r="A258" s="5">
        <v>10305</v>
      </c>
      <c r="B258" s="5">
        <v>10105</v>
      </c>
      <c r="C258" s="5" t="s">
        <v>156</v>
      </c>
      <c r="D258" s="30">
        <v>0</v>
      </c>
      <c r="E258" s="30">
        <v>0</v>
      </c>
      <c r="F258" s="30">
        <v>0</v>
      </c>
      <c r="G258" s="30">
        <v>0</v>
      </c>
      <c r="H258" s="30">
        <v>74</v>
      </c>
      <c r="I258" s="30">
        <v>4666588</v>
      </c>
      <c r="J258" s="30">
        <v>54</v>
      </c>
      <c r="K258" s="30">
        <v>1801332</v>
      </c>
      <c r="L258" s="30">
        <v>0</v>
      </c>
      <c r="M258" s="30">
        <v>0</v>
      </c>
      <c r="N258" s="30">
        <v>0</v>
      </c>
      <c r="O258" s="30">
        <v>0</v>
      </c>
      <c r="P258" s="30">
        <v>0</v>
      </c>
      <c r="Q258" s="30">
        <v>0</v>
      </c>
      <c r="R258" s="30">
        <v>0</v>
      </c>
      <c r="S258" s="30">
        <v>0</v>
      </c>
      <c r="T258" s="30">
        <v>0</v>
      </c>
      <c r="U258" s="30">
        <v>0</v>
      </c>
      <c r="V258" s="24">
        <f t="shared" si="6"/>
        <v>128</v>
      </c>
      <c r="W258" s="24">
        <f t="shared" si="7"/>
        <v>6467920</v>
      </c>
    </row>
    <row r="259" spans="1:23" x14ac:dyDescent="0.25">
      <c r="A259" s="5">
        <v>10306</v>
      </c>
      <c r="B259" s="5">
        <v>10107</v>
      </c>
      <c r="C259" s="5" t="s">
        <v>157</v>
      </c>
      <c r="D259" s="30">
        <v>0</v>
      </c>
      <c r="E259" s="30">
        <v>0</v>
      </c>
      <c r="F259" s="30">
        <v>0</v>
      </c>
      <c r="G259" s="30">
        <v>0</v>
      </c>
      <c r="H259" s="30">
        <v>65</v>
      </c>
      <c r="I259" s="30">
        <v>4099030</v>
      </c>
      <c r="J259" s="30">
        <v>66</v>
      </c>
      <c r="K259" s="30">
        <v>2201628</v>
      </c>
      <c r="L259" s="30">
        <v>0</v>
      </c>
      <c r="M259" s="30">
        <v>0</v>
      </c>
      <c r="N259" s="30">
        <v>0</v>
      </c>
      <c r="O259" s="30">
        <v>0</v>
      </c>
      <c r="P259" s="30">
        <v>0</v>
      </c>
      <c r="Q259" s="30">
        <v>0</v>
      </c>
      <c r="R259" s="30">
        <v>0</v>
      </c>
      <c r="S259" s="30">
        <v>0</v>
      </c>
      <c r="T259" s="30">
        <v>0</v>
      </c>
      <c r="U259" s="30">
        <v>0</v>
      </c>
      <c r="V259" s="24">
        <f t="shared" si="6"/>
        <v>131</v>
      </c>
      <c r="W259" s="24">
        <f t="shared" si="7"/>
        <v>6300658</v>
      </c>
    </row>
    <row r="260" spans="1:23" x14ac:dyDescent="0.25">
      <c r="A260" s="5">
        <v>10307</v>
      </c>
      <c r="B260" s="5">
        <v>10108</v>
      </c>
      <c r="C260" s="5" t="s">
        <v>762</v>
      </c>
      <c r="D260" s="30">
        <v>192</v>
      </c>
      <c r="E260" s="30">
        <v>12107904</v>
      </c>
      <c r="F260" s="30">
        <v>173</v>
      </c>
      <c r="G260" s="30">
        <v>5770934</v>
      </c>
      <c r="H260" s="30">
        <v>62</v>
      </c>
      <c r="I260" s="30">
        <v>3909844</v>
      </c>
      <c r="J260" s="30">
        <v>50</v>
      </c>
      <c r="K260" s="30">
        <v>1667900</v>
      </c>
      <c r="L260" s="30">
        <v>0</v>
      </c>
      <c r="M260" s="30">
        <v>0</v>
      </c>
      <c r="N260" s="30">
        <v>0</v>
      </c>
      <c r="O260" s="30">
        <v>0</v>
      </c>
      <c r="P260" s="30">
        <v>12</v>
      </c>
      <c r="Q260" s="30">
        <v>756744</v>
      </c>
      <c r="R260" s="30">
        <v>3</v>
      </c>
      <c r="S260" s="30">
        <v>100074</v>
      </c>
      <c r="T260" s="30">
        <v>0</v>
      </c>
      <c r="U260" s="30">
        <v>0</v>
      </c>
      <c r="V260" s="24">
        <f t="shared" si="6"/>
        <v>492</v>
      </c>
      <c r="W260" s="24">
        <f t="shared" si="7"/>
        <v>24313400</v>
      </c>
    </row>
    <row r="261" spans="1:23" x14ac:dyDescent="0.25">
      <c r="A261" s="5">
        <v>10308</v>
      </c>
      <c r="B261" s="5">
        <v>10106</v>
      </c>
      <c r="C261" s="5" t="s">
        <v>158</v>
      </c>
      <c r="D261" s="30">
        <v>0</v>
      </c>
      <c r="E261" s="30">
        <v>0</v>
      </c>
      <c r="F261" s="30">
        <v>0</v>
      </c>
      <c r="G261" s="30">
        <v>0</v>
      </c>
      <c r="H261" s="30">
        <v>119</v>
      </c>
      <c r="I261" s="30">
        <v>7504378</v>
      </c>
      <c r="J261" s="30">
        <v>60</v>
      </c>
      <c r="K261" s="30">
        <v>2001480</v>
      </c>
      <c r="L261" s="30">
        <v>0</v>
      </c>
      <c r="M261" s="30">
        <v>0</v>
      </c>
      <c r="N261" s="30">
        <v>0</v>
      </c>
      <c r="O261" s="30">
        <v>0</v>
      </c>
      <c r="P261" s="30">
        <v>0</v>
      </c>
      <c r="Q261" s="30">
        <v>0</v>
      </c>
      <c r="R261" s="30">
        <v>0</v>
      </c>
      <c r="S261" s="30">
        <v>0</v>
      </c>
      <c r="T261" s="30">
        <v>0</v>
      </c>
      <c r="U261" s="30">
        <v>0</v>
      </c>
      <c r="V261" s="24">
        <f t="shared" si="6"/>
        <v>179</v>
      </c>
      <c r="W261" s="24">
        <f t="shared" si="7"/>
        <v>9505858</v>
      </c>
    </row>
    <row r="262" spans="1:23" x14ac:dyDescent="0.25">
      <c r="A262" s="5">
        <v>10309</v>
      </c>
      <c r="B262" s="5">
        <v>10102</v>
      </c>
      <c r="C262" s="5" t="s">
        <v>159</v>
      </c>
      <c r="D262" s="30">
        <v>428</v>
      </c>
      <c r="E262" s="30">
        <v>26990536</v>
      </c>
      <c r="F262" s="30">
        <v>456</v>
      </c>
      <c r="G262" s="30">
        <v>15211248</v>
      </c>
      <c r="H262" s="30">
        <v>251</v>
      </c>
      <c r="I262" s="30">
        <v>15828562</v>
      </c>
      <c r="J262" s="30">
        <v>92</v>
      </c>
      <c r="K262" s="30">
        <v>3068936</v>
      </c>
      <c r="L262" s="30">
        <v>0</v>
      </c>
      <c r="M262" s="30">
        <v>0</v>
      </c>
      <c r="N262" s="30">
        <v>0</v>
      </c>
      <c r="O262" s="30">
        <v>0</v>
      </c>
      <c r="P262" s="30">
        <v>34</v>
      </c>
      <c r="Q262" s="30">
        <v>2144108</v>
      </c>
      <c r="R262" s="30">
        <v>0</v>
      </c>
      <c r="S262" s="30">
        <v>0</v>
      </c>
      <c r="T262" s="30">
        <v>1</v>
      </c>
      <c r="U262" s="30">
        <v>26734</v>
      </c>
      <c r="V262" s="24">
        <f t="shared" ref="V262:V325" si="8">D262+F262+H262+J262+L262+N262+P262+R262+T262</f>
        <v>1262</v>
      </c>
      <c r="W262" s="24">
        <f t="shared" ref="W262:W325" si="9">E262+G262+I262+K262+M262+O262+Q262+S262+U262</f>
        <v>63270124</v>
      </c>
    </row>
    <row r="263" spans="1:23" x14ac:dyDescent="0.25">
      <c r="A263" s="5">
        <v>10401</v>
      </c>
      <c r="B263" s="5">
        <v>10201</v>
      </c>
      <c r="C263" s="5" t="s">
        <v>160</v>
      </c>
      <c r="D263" s="30">
        <v>348</v>
      </c>
      <c r="E263" s="30">
        <v>21945576</v>
      </c>
      <c r="F263" s="30">
        <v>733</v>
      </c>
      <c r="G263" s="30">
        <v>24451414</v>
      </c>
      <c r="H263" s="30">
        <v>247</v>
      </c>
      <c r="I263" s="30">
        <v>15576314</v>
      </c>
      <c r="J263" s="30">
        <v>221</v>
      </c>
      <c r="K263" s="30">
        <v>7372118</v>
      </c>
      <c r="L263" s="30">
        <v>0</v>
      </c>
      <c r="M263" s="30">
        <v>0</v>
      </c>
      <c r="N263" s="30">
        <v>0</v>
      </c>
      <c r="O263" s="30">
        <v>0</v>
      </c>
      <c r="P263" s="30">
        <v>42</v>
      </c>
      <c r="Q263" s="30">
        <v>2648604</v>
      </c>
      <c r="R263" s="30">
        <v>14</v>
      </c>
      <c r="S263" s="30">
        <v>467012</v>
      </c>
      <c r="T263" s="30">
        <v>0</v>
      </c>
      <c r="U263" s="30">
        <v>0</v>
      </c>
      <c r="V263" s="24">
        <f t="shared" si="8"/>
        <v>1605</v>
      </c>
      <c r="W263" s="24">
        <f t="shared" si="9"/>
        <v>72461038</v>
      </c>
    </row>
    <row r="264" spans="1:23" x14ac:dyDescent="0.25">
      <c r="A264" s="5">
        <v>10402</v>
      </c>
      <c r="B264" s="5">
        <v>10203</v>
      </c>
      <c r="C264" s="5" t="s">
        <v>161</v>
      </c>
      <c r="D264" s="30">
        <v>238</v>
      </c>
      <c r="E264" s="30">
        <v>15008756</v>
      </c>
      <c r="F264" s="30">
        <v>231</v>
      </c>
      <c r="G264" s="30">
        <v>7705698</v>
      </c>
      <c r="H264" s="30">
        <v>150</v>
      </c>
      <c r="I264" s="30">
        <v>9459300</v>
      </c>
      <c r="J264" s="30">
        <v>94</v>
      </c>
      <c r="K264" s="30">
        <v>3135652</v>
      </c>
      <c r="L264" s="30">
        <v>0</v>
      </c>
      <c r="M264" s="30">
        <v>0</v>
      </c>
      <c r="N264" s="30">
        <v>0</v>
      </c>
      <c r="O264" s="30">
        <v>0</v>
      </c>
      <c r="P264" s="30">
        <v>0</v>
      </c>
      <c r="Q264" s="30">
        <v>0</v>
      </c>
      <c r="R264" s="30">
        <v>0</v>
      </c>
      <c r="S264" s="30">
        <v>0</v>
      </c>
      <c r="T264" s="30">
        <v>0</v>
      </c>
      <c r="U264" s="30">
        <v>0</v>
      </c>
      <c r="V264" s="24">
        <f t="shared" si="8"/>
        <v>713</v>
      </c>
      <c r="W264" s="24">
        <f t="shared" si="9"/>
        <v>35309406</v>
      </c>
    </row>
    <row r="265" spans="1:23" x14ac:dyDescent="0.25">
      <c r="A265" s="5">
        <v>10403</v>
      </c>
      <c r="B265" s="5">
        <v>10207</v>
      </c>
      <c r="C265" s="5" t="s">
        <v>763</v>
      </c>
      <c r="D265" s="30">
        <v>91</v>
      </c>
      <c r="E265" s="30">
        <v>5738642</v>
      </c>
      <c r="F265" s="30">
        <v>81</v>
      </c>
      <c r="G265" s="30">
        <v>2701998</v>
      </c>
      <c r="H265" s="30">
        <v>37</v>
      </c>
      <c r="I265" s="30">
        <v>2333294</v>
      </c>
      <c r="J265" s="30">
        <v>17</v>
      </c>
      <c r="K265" s="30">
        <v>567086</v>
      </c>
      <c r="L265" s="30">
        <v>0</v>
      </c>
      <c r="M265" s="30">
        <v>0</v>
      </c>
      <c r="N265" s="30">
        <v>0</v>
      </c>
      <c r="O265" s="30">
        <v>0</v>
      </c>
      <c r="P265" s="30">
        <v>6</v>
      </c>
      <c r="Q265" s="30">
        <v>378372</v>
      </c>
      <c r="R265" s="30">
        <v>1</v>
      </c>
      <c r="S265" s="30">
        <v>33358</v>
      </c>
      <c r="T265" s="30">
        <v>0</v>
      </c>
      <c r="U265" s="30">
        <v>0</v>
      </c>
      <c r="V265" s="24">
        <f t="shared" si="8"/>
        <v>233</v>
      </c>
      <c r="W265" s="24">
        <f t="shared" si="9"/>
        <v>11752750</v>
      </c>
    </row>
    <row r="266" spans="1:23" x14ac:dyDescent="0.25">
      <c r="A266" s="5">
        <v>10404</v>
      </c>
      <c r="B266" s="5">
        <v>10208</v>
      </c>
      <c r="C266" s="5" t="s">
        <v>162</v>
      </c>
      <c r="D266" s="30">
        <v>373</v>
      </c>
      <c r="E266" s="30">
        <v>23522126</v>
      </c>
      <c r="F266" s="30">
        <v>474</v>
      </c>
      <c r="G266" s="30">
        <v>15811692</v>
      </c>
      <c r="H266" s="30">
        <v>255</v>
      </c>
      <c r="I266" s="30">
        <v>16080810</v>
      </c>
      <c r="J266" s="30">
        <v>150</v>
      </c>
      <c r="K266" s="30">
        <v>5003700</v>
      </c>
      <c r="L266" s="30">
        <v>0</v>
      </c>
      <c r="M266" s="30">
        <v>0</v>
      </c>
      <c r="N266" s="30">
        <v>0</v>
      </c>
      <c r="O266" s="30">
        <v>0</v>
      </c>
      <c r="P266" s="30">
        <v>38</v>
      </c>
      <c r="Q266" s="30">
        <v>2396356</v>
      </c>
      <c r="R266" s="30">
        <v>2</v>
      </c>
      <c r="S266" s="30">
        <v>66716</v>
      </c>
      <c r="T266" s="30">
        <v>0</v>
      </c>
      <c r="U266" s="30">
        <v>0</v>
      </c>
      <c r="V266" s="24">
        <f t="shared" si="8"/>
        <v>1292</v>
      </c>
      <c r="W266" s="24">
        <f t="shared" si="9"/>
        <v>62881400</v>
      </c>
    </row>
    <row r="267" spans="1:23" x14ac:dyDescent="0.25">
      <c r="A267" s="5">
        <v>10405</v>
      </c>
      <c r="B267" s="5">
        <v>10206</v>
      </c>
      <c r="C267" s="5" t="s">
        <v>764</v>
      </c>
      <c r="D267" s="30">
        <v>44</v>
      </c>
      <c r="E267" s="30">
        <v>2774728</v>
      </c>
      <c r="F267" s="30">
        <v>66</v>
      </c>
      <c r="G267" s="30">
        <v>2201628</v>
      </c>
      <c r="H267" s="30">
        <v>0</v>
      </c>
      <c r="I267" s="30">
        <v>0</v>
      </c>
      <c r="J267" s="30">
        <v>0</v>
      </c>
      <c r="K267" s="30">
        <v>0</v>
      </c>
      <c r="L267" s="30">
        <v>0</v>
      </c>
      <c r="M267" s="30">
        <v>0</v>
      </c>
      <c r="N267" s="30">
        <v>0</v>
      </c>
      <c r="O267" s="30">
        <v>0</v>
      </c>
      <c r="P267" s="30">
        <v>6</v>
      </c>
      <c r="Q267" s="30">
        <v>378372</v>
      </c>
      <c r="R267" s="30">
        <v>1</v>
      </c>
      <c r="S267" s="30">
        <v>33358</v>
      </c>
      <c r="T267" s="30">
        <v>0</v>
      </c>
      <c r="U267" s="30">
        <v>0</v>
      </c>
      <c r="V267" s="24">
        <f t="shared" si="8"/>
        <v>117</v>
      </c>
      <c r="W267" s="24">
        <f t="shared" si="9"/>
        <v>5388086</v>
      </c>
    </row>
    <row r="268" spans="1:23" x14ac:dyDescent="0.25">
      <c r="A268" s="5">
        <v>10406</v>
      </c>
      <c r="B268" s="5">
        <v>10202</v>
      </c>
      <c r="C268" s="5" t="s">
        <v>163</v>
      </c>
      <c r="D268" s="30">
        <v>249</v>
      </c>
      <c r="E268" s="30">
        <v>15702438</v>
      </c>
      <c r="F268" s="30">
        <v>397</v>
      </c>
      <c r="G268" s="30">
        <v>13243126</v>
      </c>
      <c r="H268" s="30">
        <v>361</v>
      </c>
      <c r="I268" s="30">
        <v>22765382</v>
      </c>
      <c r="J268" s="30">
        <v>179</v>
      </c>
      <c r="K268" s="30">
        <v>5971082</v>
      </c>
      <c r="L268" s="30">
        <v>0</v>
      </c>
      <c r="M268" s="30">
        <v>0</v>
      </c>
      <c r="N268" s="30">
        <v>0</v>
      </c>
      <c r="O268" s="30">
        <v>0</v>
      </c>
      <c r="P268" s="30">
        <v>68</v>
      </c>
      <c r="Q268" s="30">
        <v>4288216</v>
      </c>
      <c r="R268" s="30">
        <v>25</v>
      </c>
      <c r="S268" s="30">
        <v>833950</v>
      </c>
      <c r="T268" s="30">
        <v>0</v>
      </c>
      <c r="U268" s="30">
        <v>0</v>
      </c>
      <c r="V268" s="24">
        <f t="shared" si="8"/>
        <v>1279</v>
      </c>
      <c r="W268" s="24">
        <f t="shared" si="9"/>
        <v>62804194</v>
      </c>
    </row>
    <row r="269" spans="1:23" x14ac:dyDescent="0.25">
      <c r="A269" s="5">
        <v>10407</v>
      </c>
      <c r="B269" s="5">
        <v>10209</v>
      </c>
      <c r="C269" s="5" t="s">
        <v>164</v>
      </c>
      <c r="D269" s="30">
        <v>99</v>
      </c>
      <c r="E269" s="30">
        <v>6243138</v>
      </c>
      <c r="F269" s="30">
        <v>126</v>
      </c>
      <c r="G269" s="30">
        <v>4203108</v>
      </c>
      <c r="H269" s="30">
        <v>76</v>
      </c>
      <c r="I269" s="30">
        <v>4792712</v>
      </c>
      <c r="J269" s="30">
        <v>47</v>
      </c>
      <c r="K269" s="30">
        <v>1567826</v>
      </c>
      <c r="L269" s="30">
        <v>0</v>
      </c>
      <c r="M269" s="30">
        <v>0</v>
      </c>
      <c r="N269" s="30">
        <v>0</v>
      </c>
      <c r="O269" s="30">
        <v>0</v>
      </c>
      <c r="P269" s="30">
        <v>0</v>
      </c>
      <c r="Q269" s="30">
        <v>0</v>
      </c>
      <c r="R269" s="30">
        <v>0</v>
      </c>
      <c r="S269" s="30">
        <v>0</v>
      </c>
      <c r="T269" s="30">
        <v>0</v>
      </c>
      <c r="U269" s="30">
        <v>0</v>
      </c>
      <c r="V269" s="24">
        <f t="shared" si="8"/>
        <v>348</v>
      </c>
      <c r="W269" s="24">
        <f t="shared" si="9"/>
        <v>16806784</v>
      </c>
    </row>
    <row r="270" spans="1:23" x14ac:dyDescent="0.25">
      <c r="A270" s="5">
        <v>10408</v>
      </c>
      <c r="B270" s="5">
        <v>10205</v>
      </c>
      <c r="C270" s="5" t="s">
        <v>165</v>
      </c>
      <c r="D270" s="30">
        <v>96</v>
      </c>
      <c r="E270" s="30">
        <v>6053952</v>
      </c>
      <c r="F270" s="30">
        <v>169</v>
      </c>
      <c r="G270" s="30">
        <v>5637502</v>
      </c>
      <c r="H270" s="30">
        <v>114</v>
      </c>
      <c r="I270" s="30">
        <v>7189068</v>
      </c>
      <c r="J270" s="30">
        <v>86</v>
      </c>
      <c r="K270" s="30">
        <v>2868788</v>
      </c>
      <c r="L270" s="30">
        <v>0</v>
      </c>
      <c r="M270" s="30">
        <v>0</v>
      </c>
      <c r="N270" s="30">
        <v>0</v>
      </c>
      <c r="O270" s="30">
        <v>0</v>
      </c>
      <c r="P270" s="30">
        <v>24</v>
      </c>
      <c r="Q270" s="30">
        <v>1513488</v>
      </c>
      <c r="R270" s="30">
        <v>2</v>
      </c>
      <c r="S270" s="30">
        <v>66716</v>
      </c>
      <c r="T270" s="30">
        <v>0</v>
      </c>
      <c r="U270" s="30">
        <v>0</v>
      </c>
      <c r="V270" s="24">
        <f t="shared" si="8"/>
        <v>491</v>
      </c>
      <c r="W270" s="24">
        <f t="shared" si="9"/>
        <v>23329514</v>
      </c>
    </row>
    <row r="271" spans="1:23" x14ac:dyDescent="0.25">
      <c r="A271" s="5">
        <v>10410</v>
      </c>
      <c r="B271" s="5">
        <v>10204</v>
      </c>
      <c r="C271" s="5" t="s">
        <v>765</v>
      </c>
      <c r="D271" s="30">
        <v>57</v>
      </c>
      <c r="E271" s="30">
        <v>3594534</v>
      </c>
      <c r="F271" s="30">
        <v>99</v>
      </c>
      <c r="G271" s="30">
        <v>3302442</v>
      </c>
      <c r="H271" s="30">
        <v>36</v>
      </c>
      <c r="I271" s="30">
        <v>2270232</v>
      </c>
      <c r="J271" s="30">
        <v>23</v>
      </c>
      <c r="K271" s="30">
        <v>767234</v>
      </c>
      <c r="L271" s="30">
        <v>0</v>
      </c>
      <c r="M271" s="30">
        <v>0</v>
      </c>
      <c r="N271" s="30">
        <v>0</v>
      </c>
      <c r="O271" s="30">
        <v>0</v>
      </c>
      <c r="P271" s="30">
        <v>0</v>
      </c>
      <c r="Q271" s="30">
        <v>0</v>
      </c>
      <c r="R271" s="30">
        <v>0</v>
      </c>
      <c r="S271" s="30">
        <v>0</v>
      </c>
      <c r="T271" s="30">
        <v>0</v>
      </c>
      <c r="U271" s="30">
        <v>0</v>
      </c>
      <c r="V271" s="24">
        <f t="shared" si="8"/>
        <v>215</v>
      </c>
      <c r="W271" s="24">
        <f t="shared" si="9"/>
        <v>9934442</v>
      </c>
    </row>
    <row r="272" spans="1:23" x14ac:dyDescent="0.25">
      <c r="A272" s="5">
        <v>10415</v>
      </c>
      <c r="B272" s="5">
        <v>10210</v>
      </c>
      <c r="C272" s="5" t="s">
        <v>166</v>
      </c>
      <c r="D272" s="30">
        <v>140</v>
      </c>
      <c r="E272" s="30">
        <v>8828680</v>
      </c>
      <c r="F272" s="30">
        <v>212</v>
      </c>
      <c r="G272" s="30">
        <v>7071896</v>
      </c>
      <c r="H272" s="30">
        <v>63</v>
      </c>
      <c r="I272" s="30">
        <v>3972906</v>
      </c>
      <c r="J272" s="30">
        <v>44</v>
      </c>
      <c r="K272" s="30">
        <v>1467752</v>
      </c>
      <c r="L272" s="30">
        <v>0</v>
      </c>
      <c r="M272" s="30">
        <v>0</v>
      </c>
      <c r="N272" s="30">
        <v>0</v>
      </c>
      <c r="O272" s="30">
        <v>0</v>
      </c>
      <c r="P272" s="30">
        <v>24</v>
      </c>
      <c r="Q272" s="30">
        <v>1513488</v>
      </c>
      <c r="R272" s="30">
        <v>5</v>
      </c>
      <c r="S272" s="30">
        <v>166790</v>
      </c>
      <c r="T272" s="30">
        <v>0</v>
      </c>
      <c r="U272" s="30">
        <v>0</v>
      </c>
      <c r="V272" s="24">
        <f t="shared" si="8"/>
        <v>488</v>
      </c>
      <c r="W272" s="24">
        <f t="shared" si="9"/>
        <v>23021512</v>
      </c>
    </row>
    <row r="273" spans="1:23" x14ac:dyDescent="0.25">
      <c r="A273" s="5">
        <v>10501</v>
      </c>
      <c r="B273" s="5">
        <v>10401</v>
      </c>
      <c r="C273" s="5" t="s">
        <v>766</v>
      </c>
      <c r="D273" s="30">
        <v>98</v>
      </c>
      <c r="E273" s="30">
        <v>6180076</v>
      </c>
      <c r="F273" s="30">
        <v>109</v>
      </c>
      <c r="G273" s="30">
        <v>3636022</v>
      </c>
      <c r="H273" s="30">
        <v>30</v>
      </c>
      <c r="I273" s="30">
        <v>1891860</v>
      </c>
      <c r="J273" s="30">
        <v>7</v>
      </c>
      <c r="K273" s="30">
        <v>233506</v>
      </c>
      <c r="L273" s="30">
        <v>0</v>
      </c>
      <c r="M273" s="30">
        <v>0</v>
      </c>
      <c r="N273" s="30">
        <v>0</v>
      </c>
      <c r="O273" s="30">
        <v>0</v>
      </c>
      <c r="P273" s="30">
        <v>0</v>
      </c>
      <c r="Q273" s="30">
        <v>0</v>
      </c>
      <c r="R273" s="30">
        <v>0</v>
      </c>
      <c r="S273" s="30">
        <v>0</v>
      </c>
      <c r="T273" s="30">
        <v>0</v>
      </c>
      <c r="U273" s="30">
        <v>0</v>
      </c>
      <c r="V273" s="24">
        <f t="shared" si="8"/>
        <v>244</v>
      </c>
      <c r="W273" s="24">
        <f t="shared" si="9"/>
        <v>11941464</v>
      </c>
    </row>
    <row r="274" spans="1:23" x14ac:dyDescent="0.25">
      <c r="A274" s="5">
        <v>10502</v>
      </c>
      <c r="B274" s="5">
        <v>10403</v>
      </c>
      <c r="C274" s="5" t="s">
        <v>767</v>
      </c>
      <c r="D274" s="30">
        <v>172</v>
      </c>
      <c r="E274" s="30">
        <v>10846664</v>
      </c>
      <c r="F274" s="30">
        <v>174</v>
      </c>
      <c r="G274" s="30">
        <v>5804292</v>
      </c>
      <c r="H274" s="30">
        <v>0</v>
      </c>
      <c r="I274" s="30">
        <v>0</v>
      </c>
      <c r="J274" s="30">
        <v>0</v>
      </c>
      <c r="K274" s="30">
        <v>0</v>
      </c>
      <c r="L274" s="30">
        <v>0</v>
      </c>
      <c r="M274" s="30">
        <v>0</v>
      </c>
      <c r="N274" s="30">
        <v>0</v>
      </c>
      <c r="O274" s="30">
        <v>0</v>
      </c>
      <c r="P274" s="30">
        <v>11</v>
      </c>
      <c r="Q274" s="30">
        <v>693682</v>
      </c>
      <c r="R274" s="30">
        <v>2</v>
      </c>
      <c r="S274" s="30">
        <v>66716</v>
      </c>
      <c r="T274" s="30">
        <v>0</v>
      </c>
      <c r="U274" s="30">
        <v>0</v>
      </c>
      <c r="V274" s="24">
        <f t="shared" si="8"/>
        <v>359</v>
      </c>
      <c r="W274" s="24">
        <f t="shared" si="9"/>
        <v>17411354</v>
      </c>
    </row>
    <row r="275" spans="1:23" x14ac:dyDescent="0.25">
      <c r="A275" s="5">
        <v>10503</v>
      </c>
      <c r="B275" s="5">
        <v>10402</v>
      </c>
      <c r="C275" s="5" t="s">
        <v>768</v>
      </c>
      <c r="D275" s="30">
        <v>58</v>
      </c>
      <c r="E275" s="30">
        <v>3657596</v>
      </c>
      <c r="F275" s="30">
        <v>68</v>
      </c>
      <c r="G275" s="30">
        <v>2268344</v>
      </c>
      <c r="H275" s="30">
        <v>0</v>
      </c>
      <c r="I275" s="30">
        <v>0</v>
      </c>
      <c r="J275" s="30">
        <v>0</v>
      </c>
      <c r="K275" s="30">
        <v>0</v>
      </c>
      <c r="L275" s="30">
        <v>0</v>
      </c>
      <c r="M275" s="30">
        <v>0</v>
      </c>
      <c r="N275" s="30">
        <v>0</v>
      </c>
      <c r="O275" s="30">
        <v>0</v>
      </c>
      <c r="P275" s="30">
        <v>0</v>
      </c>
      <c r="Q275" s="30">
        <v>0</v>
      </c>
      <c r="R275" s="30">
        <v>0</v>
      </c>
      <c r="S275" s="30">
        <v>0</v>
      </c>
      <c r="T275" s="30">
        <v>0</v>
      </c>
      <c r="U275" s="30">
        <v>0</v>
      </c>
      <c r="V275" s="24">
        <f t="shared" si="8"/>
        <v>126</v>
      </c>
      <c r="W275" s="24">
        <f t="shared" si="9"/>
        <v>5925940</v>
      </c>
    </row>
    <row r="276" spans="1:23" x14ac:dyDescent="0.25">
      <c r="A276" s="5">
        <v>10504</v>
      </c>
      <c r="B276" s="5">
        <v>10404</v>
      </c>
      <c r="C276" s="5" t="s">
        <v>167</v>
      </c>
      <c r="D276" s="30">
        <v>39</v>
      </c>
      <c r="E276" s="30">
        <v>2459418</v>
      </c>
      <c r="F276" s="30">
        <v>46</v>
      </c>
      <c r="G276" s="30">
        <v>1534468</v>
      </c>
      <c r="H276" s="30">
        <v>3</v>
      </c>
      <c r="I276" s="30">
        <v>189186</v>
      </c>
      <c r="J276" s="30">
        <v>2</v>
      </c>
      <c r="K276" s="30">
        <v>66716</v>
      </c>
      <c r="L276" s="30">
        <v>0</v>
      </c>
      <c r="M276" s="30">
        <v>0</v>
      </c>
      <c r="N276" s="30">
        <v>0</v>
      </c>
      <c r="O276" s="30">
        <v>0</v>
      </c>
      <c r="P276" s="30">
        <v>0</v>
      </c>
      <c r="Q276" s="30">
        <v>0</v>
      </c>
      <c r="R276" s="30">
        <v>0</v>
      </c>
      <c r="S276" s="30">
        <v>0</v>
      </c>
      <c r="T276" s="30">
        <v>0</v>
      </c>
      <c r="U276" s="30">
        <v>0</v>
      </c>
      <c r="V276" s="24">
        <f t="shared" si="8"/>
        <v>90</v>
      </c>
      <c r="W276" s="24">
        <f t="shared" si="9"/>
        <v>4249788</v>
      </c>
    </row>
    <row r="277" spans="1:23" x14ac:dyDescent="0.25">
      <c r="A277" s="5">
        <v>11101</v>
      </c>
      <c r="B277" s="5">
        <v>11201</v>
      </c>
      <c r="C277" s="5" t="s">
        <v>769</v>
      </c>
      <c r="D277" s="30">
        <v>294</v>
      </c>
      <c r="E277" s="30">
        <v>18540228</v>
      </c>
      <c r="F277" s="30">
        <v>384</v>
      </c>
      <c r="G277" s="30">
        <v>12809472</v>
      </c>
      <c r="H277" s="30">
        <v>0</v>
      </c>
      <c r="I277" s="30">
        <v>0</v>
      </c>
      <c r="J277" s="30">
        <v>0</v>
      </c>
      <c r="K277" s="30">
        <v>0</v>
      </c>
      <c r="L277" s="30">
        <v>0</v>
      </c>
      <c r="M277" s="30">
        <v>0</v>
      </c>
      <c r="N277" s="30">
        <v>0</v>
      </c>
      <c r="O277" s="30">
        <v>0</v>
      </c>
      <c r="P277" s="30">
        <v>34</v>
      </c>
      <c r="Q277" s="30">
        <v>2144108</v>
      </c>
      <c r="R277" s="30">
        <v>11</v>
      </c>
      <c r="S277" s="30">
        <v>366938</v>
      </c>
      <c r="T277" s="30">
        <v>0</v>
      </c>
      <c r="U277" s="30">
        <v>0</v>
      </c>
      <c r="V277" s="24">
        <f t="shared" si="8"/>
        <v>723</v>
      </c>
      <c r="W277" s="24">
        <f t="shared" si="9"/>
        <v>33860746</v>
      </c>
    </row>
    <row r="278" spans="1:23" x14ac:dyDescent="0.25">
      <c r="A278" s="5">
        <v>11102</v>
      </c>
      <c r="B278" s="5">
        <v>11202</v>
      </c>
      <c r="C278" s="5" t="s">
        <v>168</v>
      </c>
      <c r="D278" s="30">
        <v>82</v>
      </c>
      <c r="E278" s="30">
        <v>5171084</v>
      </c>
      <c r="F278" s="30">
        <v>125</v>
      </c>
      <c r="G278" s="30">
        <v>4169750</v>
      </c>
      <c r="H278" s="30">
        <v>0</v>
      </c>
      <c r="I278" s="30">
        <v>0</v>
      </c>
      <c r="J278" s="30">
        <v>0</v>
      </c>
      <c r="K278" s="30">
        <v>0</v>
      </c>
      <c r="L278" s="30">
        <v>0</v>
      </c>
      <c r="M278" s="30">
        <v>0</v>
      </c>
      <c r="N278" s="30">
        <v>0</v>
      </c>
      <c r="O278" s="30">
        <v>0</v>
      </c>
      <c r="P278" s="30">
        <v>0</v>
      </c>
      <c r="Q278" s="30">
        <v>0</v>
      </c>
      <c r="R278" s="30">
        <v>0</v>
      </c>
      <c r="S278" s="30">
        <v>0</v>
      </c>
      <c r="T278" s="30">
        <v>0</v>
      </c>
      <c r="U278" s="30">
        <v>0</v>
      </c>
      <c r="V278" s="24">
        <f t="shared" si="8"/>
        <v>207</v>
      </c>
      <c r="W278" s="24">
        <f t="shared" si="9"/>
        <v>9340834</v>
      </c>
    </row>
    <row r="279" spans="1:23" x14ac:dyDescent="0.25">
      <c r="A279" s="5">
        <v>11104</v>
      </c>
      <c r="B279" s="5">
        <v>11203</v>
      </c>
      <c r="C279" s="5" t="s">
        <v>169</v>
      </c>
      <c r="D279" s="30">
        <v>27</v>
      </c>
      <c r="E279" s="30">
        <v>1702674</v>
      </c>
      <c r="F279" s="30">
        <v>44</v>
      </c>
      <c r="G279" s="30">
        <v>1467752</v>
      </c>
      <c r="H279" s="30">
        <v>0</v>
      </c>
      <c r="I279" s="30">
        <v>0</v>
      </c>
      <c r="J279" s="30">
        <v>0</v>
      </c>
      <c r="K279" s="30">
        <v>0</v>
      </c>
      <c r="L279" s="30">
        <v>0</v>
      </c>
      <c r="M279" s="30">
        <v>0</v>
      </c>
      <c r="N279" s="30">
        <v>0</v>
      </c>
      <c r="O279" s="30">
        <v>0</v>
      </c>
      <c r="P279" s="30">
        <v>0</v>
      </c>
      <c r="Q279" s="30">
        <v>0</v>
      </c>
      <c r="R279" s="30">
        <v>0</v>
      </c>
      <c r="S279" s="30">
        <v>0</v>
      </c>
      <c r="T279" s="30">
        <v>0</v>
      </c>
      <c r="U279" s="30">
        <v>0</v>
      </c>
      <c r="V279" s="24">
        <f t="shared" si="8"/>
        <v>71</v>
      </c>
      <c r="W279" s="24">
        <f t="shared" si="9"/>
        <v>3170426</v>
      </c>
    </row>
    <row r="280" spans="1:23" x14ac:dyDescent="0.25">
      <c r="A280" s="5">
        <v>11201</v>
      </c>
      <c r="B280" s="5">
        <v>11401</v>
      </c>
      <c r="C280" s="5" t="s">
        <v>170</v>
      </c>
      <c r="D280" s="30">
        <v>56</v>
      </c>
      <c r="E280" s="30">
        <v>3531472</v>
      </c>
      <c r="F280" s="30">
        <v>98</v>
      </c>
      <c r="G280" s="30">
        <v>3269084</v>
      </c>
      <c r="H280" s="30">
        <v>0</v>
      </c>
      <c r="I280" s="30">
        <v>0</v>
      </c>
      <c r="J280" s="30">
        <v>0</v>
      </c>
      <c r="K280" s="30">
        <v>0</v>
      </c>
      <c r="L280" s="30">
        <v>0</v>
      </c>
      <c r="M280" s="30">
        <v>0</v>
      </c>
      <c r="N280" s="30">
        <v>0</v>
      </c>
      <c r="O280" s="30">
        <v>0</v>
      </c>
      <c r="P280" s="30">
        <v>0</v>
      </c>
      <c r="Q280" s="30">
        <v>0</v>
      </c>
      <c r="R280" s="30">
        <v>0</v>
      </c>
      <c r="S280" s="30">
        <v>0</v>
      </c>
      <c r="T280" s="30">
        <v>0</v>
      </c>
      <c r="U280" s="30">
        <v>0</v>
      </c>
      <c r="V280" s="24">
        <f t="shared" si="8"/>
        <v>154</v>
      </c>
      <c r="W280" s="24">
        <f t="shared" si="9"/>
        <v>6800556</v>
      </c>
    </row>
    <row r="281" spans="1:23" x14ac:dyDescent="0.25">
      <c r="A281" s="5">
        <v>11203</v>
      </c>
      <c r="B281" s="5">
        <v>11402</v>
      </c>
      <c r="C281" s="5" t="s">
        <v>770</v>
      </c>
      <c r="D281" s="30">
        <v>42</v>
      </c>
      <c r="E281" s="30">
        <v>2648604</v>
      </c>
      <c r="F281" s="30">
        <v>82</v>
      </c>
      <c r="G281" s="30">
        <v>2735356</v>
      </c>
      <c r="H281" s="30">
        <v>0</v>
      </c>
      <c r="I281" s="30">
        <v>0</v>
      </c>
      <c r="J281" s="30">
        <v>0</v>
      </c>
      <c r="K281" s="30">
        <v>0</v>
      </c>
      <c r="L281" s="30">
        <v>0</v>
      </c>
      <c r="M281" s="30">
        <v>0</v>
      </c>
      <c r="N281" s="30">
        <v>0</v>
      </c>
      <c r="O281" s="30">
        <v>0</v>
      </c>
      <c r="P281" s="30">
        <v>6</v>
      </c>
      <c r="Q281" s="30">
        <v>378372</v>
      </c>
      <c r="R281" s="30">
        <v>2</v>
      </c>
      <c r="S281" s="30">
        <v>66716</v>
      </c>
      <c r="T281" s="30">
        <v>0</v>
      </c>
      <c r="U281" s="30">
        <v>0</v>
      </c>
      <c r="V281" s="24">
        <f t="shared" si="8"/>
        <v>132</v>
      </c>
      <c r="W281" s="24">
        <f t="shared" si="9"/>
        <v>5829048</v>
      </c>
    </row>
    <row r="282" spans="1:23" x14ac:dyDescent="0.25">
      <c r="A282" s="5">
        <v>11301</v>
      </c>
      <c r="B282" s="5">
        <v>11301</v>
      </c>
      <c r="C282" s="5" t="s">
        <v>171</v>
      </c>
      <c r="D282" s="30">
        <v>54</v>
      </c>
      <c r="E282" s="30">
        <v>3405348</v>
      </c>
      <c r="F282" s="30">
        <v>89</v>
      </c>
      <c r="G282" s="30">
        <v>2968862</v>
      </c>
      <c r="H282" s="30">
        <v>0</v>
      </c>
      <c r="I282" s="30">
        <v>0</v>
      </c>
      <c r="J282" s="30">
        <v>0</v>
      </c>
      <c r="K282" s="30">
        <v>0</v>
      </c>
      <c r="L282" s="30">
        <v>0</v>
      </c>
      <c r="M282" s="30">
        <v>0</v>
      </c>
      <c r="N282" s="30">
        <v>0</v>
      </c>
      <c r="O282" s="30">
        <v>0</v>
      </c>
      <c r="P282" s="30">
        <v>20</v>
      </c>
      <c r="Q282" s="30">
        <v>1261240</v>
      </c>
      <c r="R282" s="30">
        <v>7</v>
      </c>
      <c r="S282" s="30">
        <v>233506</v>
      </c>
      <c r="T282" s="30">
        <v>0</v>
      </c>
      <c r="U282" s="30">
        <v>0</v>
      </c>
      <c r="V282" s="24">
        <f t="shared" si="8"/>
        <v>170</v>
      </c>
      <c r="W282" s="24">
        <f t="shared" si="9"/>
        <v>7868956</v>
      </c>
    </row>
    <row r="283" spans="1:23" x14ac:dyDescent="0.25">
      <c r="A283" s="5">
        <v>11302</v>
      </c>
      <c r="B283" s="5">
        <v>11302</v>
      </c>
      <c r="C283" s="5" t="s">
        <v>771</v>
      </c>
      <c r="D283" s="30">
        <v>13</v>
      </c>
      <c r="E283" s="30">
        <v>819806</v>
      </c>
      <c r="F283" s="30">
        <v>35</v>
      </c>
      <c r="G283" s="30">
        <v>1167530</v>
      </c>
      <c r="H283" s="30">
        <v>0</v>
      </c>
      <c r="I283" s="30">
        <v>0</v>
      </c>
      <c r="J283" s="30">
        <v>0</v>
      </c>
      <c r="K283" s="30">
        <v>0</v>
      </c>
      <c r="L283" s="30">
        <v>0</v>
      </c>
      <c r="M283" s="30">
        <v>0</v>
      </c>
      <c r="N283" s="30">
        <v>0</v>
      </c>
      <c r="O283" s="30">
        <v>0</v>
      </c>
      <c r="P283" s="30">
        <v>0</v>
      </c>
      <c r="Q283" s="30">
        <v>0</v>
      </c>
      <c r="R283" s="30">
        <v>0</v>
      </c>
      <c r="S283" s="30">
        <v>0</v>
      </c>
      <c r="T283" s="30">
        <v>0</v>
      </c>
      <c r="U283" s="30">
        <v>0</v>
      </c>
      <c r="V283" s="24">
        <f t="shared" si="8"/>
        <v>48</v>
      </c>
      <c r="W283" s="24">
        <f t="shared" si="9"/>
        <v>1987336</v>
      </c>
    </row>
    <row r="284" spans="1:23" x14ac:dyDescent="0.25">
      <c r="A284" s="5">
        <v>11303</v>
      </c>
      <c r="B284" s="5">
        <v>11303</v>
      </c>
      <c r="C284" s="5" t="s">
        <v>172</v>
      </c>
      <c r="D284" s="30">
        <v>11</v>
      </c>
      <c r="E284" s="30">
        <v>693682</v>
      </c>
      <c r="F284" s="30">
        <v>17</v>
      </c>
      <c r="G284" s="30">
        <v>567086</v>
      </c>
      <c r="H284" s="30">
        <v>0</v>
      </c>
      <c r="I284" s="30">
        <v>0</v>
      </c>
      <c r="J284" s="30">
        <v>0</v>
      </c>
      <c r="K284" s="30">
        <v>0</v>
      </c>
      <c r="L284" s="30">
        <v>0</v>
      </c>
      <c r="M284" s="30">
        <v>0</v>
      </c>
      <c r="N284" s="30">
        <v>0</v>
      </c>
      <c r="O284" s="30">
        <v>0</v>
      </c>
      <c r="P284" s="30">
        <v>9</v>
      </c>
      <c r="Q284" s="30">
        <v>567558</v>
      </c>
      <c r="R284" s="30">
        <v>2</v>
      </c>
      <c r="S284" s="30">
        <v>66716</v>
      </c>
      <c r="T284" s="30">
        <v>0</v>
      </c>
      <c r="U284" s="30">
        <v>0</v>
      </c>
      <c r="V284" s="24">
        <f t="shared" si="8"/>
        <v>39</v>
      </c>
      <c r="W284" s="24">
        <f t="shared" si="9"/>
        <v>1895042</v>
      </c>
    </row>
    <row r="285" spans="1:23" x14ac:dyDescent="0.25">
      <c r="A285" s="5">
        <v>11401</v>
      </c>
      <c r="B285" s="5">
        <v>11101</v>
      </c>
      <c r="C285" s="5" t="s">
        <v>772</v>
      </c>
      <c r="D285" s="30">
        <v>368</v>
      </c>
      <c r="E285" s="30">
        <v>23206816</v>
      </c>
      <c r="F285" s="30">
        <v>477</v>
      </c>
      <c r="G285" s="30">
        <v>15911766</v>
      </c>
      <c r="H285" s="30">
        <v>0</v>
      </c>
      <c r="I285" s="30">
        <v>0</v>
      </c>
      <c r="J285" s="30">
        <v>0</v>
      </c>
      <c r="K285" s="30">
        <v>0</v>
      </c>
      <c r="L285" s="30">
        <v>0</v>
      </c>
      <c r="M285" s="30">
        <v>0</v>
      </c>
      <c r="N285" s="30">
        <v>0</v>
      </c>
      <c r="O285" s="30">
        <v>0</v>
      </c>
      <c r="P285" s="30">
        <v>97</v>
      </c>
      <c r="Q285" s="30">
        <v>6117014</v>
      </c>
      <c r="R285" s="30">
        <v>30</v>
      </c>
      <c r="S285" s="30">
        <v>1000740</v>
      </c>
      <c r="T285" s="30">
        <v>0</v>
      </c>
      <c r="U285" s="30">
        <v>0</v>
      </c>
      <c r="V285" s="24">
        <f t="shared" si="8"/>
        <v>972</v>
      </c>
      <c r="W285" s="24">
        <f t="shared" si="9"/>
        <v>46236336</v>
      </c>
    </row>
    <row r="286" spans="1:23" x14ac:dyDescent="0.25">
      <c r="A286" s="5">
        <v>11402</v>
      </c>
      <c r="B286" s="5">
        <v>11102</v>
      </c>
      <c r="C286" s="5" t="s">
        <v>173</v>
      </c>
      <c r="D286" s="30">
        <v>19</v>
      </c>
      <c r="E286" s="30">
        <v>1198178</v>
      </c>
      <c r="F286" s="30">
        <v>13</v>
      </c>
      <c r="G286" s="30">
        <v>433654</v>
      </c>
      <c r="H286" s="30">
        <v>0</v>
      </c>
      <c r="I286" s="30">
        <v>0</v>
      </c>
      <c r="J286" s="30">
        <v>0</v>
      </c>
      <c r="K286" s="30">
        <v>0</v>
      </c>
      <c r="L286" s="30">
        <v>0</v>
      </c>
      <c r="M286" s="30">
        <v>0</v>
      </c>
      <c r="N286" s="30">
        <v>0</v>
      </c>
      <c r="O286" s="30">
        <v>0</v>
      </c>
      <c r="P286" s="30">
        <v>6</v>
      </c>
      <c r="Q286" s="30">
        <v>378372</v>
      </c>
      <c r="R286" s="30">
        <v>1</v>
      </c>
      <c r="S286" s="30">
        <v>33358</v>
      </c>
      <c r="T286" s="30">
        <v>0</v>
      </c>
      <c r="U286" s="30">
        <v>0</v>
      </c>
      <c r="V286" s="24">
        <f t="shared" si="8"/>
        <v>39</v>
      </c>
      <c r="W286" s="24">
        <f t="shared" si="9"/>
        <v>2043562</v>
      </c>
    </row>
    <row r="287" spans="1:23" x14ac:dyDescent="0.25">
      <c r="A287" s="5">
        <v>12101</v>
      </c>
      <c r="B287" s="5">
        <v>12401</v>
      </c>
      <c r="C287" s="5" t="s">
        <v>773</v>
      </c>
      <c r="D287" s="30">
        <v>155</v>
      </c>
      <c r="E287" s="30">
        <v>9774610</v>
      </c>
      <c r="F287" s="30">
        <v>327</v>
      </c>
      <c r="G287" s="30">
        <v>10908066</v>
      </c>
      <c r="H287" s="30">
        <v>21</v>
      </c>
      <c r="I287" s="30">
        <v>1324302</v>
      </c>
      <c r="J287" s="30">
        <v>86</v>
      </c>
      <c r="K287" s="30">
        <v>2868788</v>
      </c>
      <c r="L287" s="30">
        <v>15</v>
      </c>
      <c r="M287" s="30">
        <v>945930</v>
      </c>
      <c r="N287" s="30">
        <v>2</v>
      </c>
      <c r="O287" s="30">
        <v>66716</v>
      </c>
      <c r="P287" s="30">
        <v>62</v>
      </c>
      <c r="Q287" s="30">
        <v>3909844</v>
      </c>
      <c r="R287" s="30">
        <v>21</v>
      </c>
      <c r="S287" s="30">
        <v>700518</v>
      </c>
      <c r="T287" s="30">
        <v>0</v>
      </c>
      <c r="U287" s="30">
        <v>0</v>
      </c>
      <c r="V287" s="24">
        <f t="shared" si="8"/>
        <v>689</v>
      </c>
      <c r="W287" s="24">
        <f t="shared" si="9"/>
        <v>30498774</v>
      </c>
    </row>
    <row r="288" spans="1:23" x14ac:dyDescent="0.25">
      <c r="A288" s="5">
        <v>12103</v>
      </c>
      <c r="B288" s="5">
        <v>12402</v>
      </c>
      <c r="C288" s="5" t="s">
        <v>774</v>
      </c>
      <c r="D288" s="30">
        <v>14</v>
      </c>
      <c r="E288" s="30">
        <v>882868</v>
      </c>
      <c r="F288" s="30">
        <v>13</v>
      </c>
      <c r="G288" s="30">
        <v>433654</v>
      </c>
      <c r="H288" s="30">
        <v>9</v>
      </c>
      <c r="I288" s="30">
        <v>567558</v>
      </c>
      <c r="J288" s="30">
        <v>2</v>
      </c>
      <c r="K288" s="30">
        <v>66716</v>
      </c>
      <c r="L288" s="30">
        <v>0</v>
      </c>
      <c r="M288" s="30">
        <v>0</v>
      </c>
      <c r="N288" s="30">
        <v>0</v>
      </c>
      <c r="O288" s="30">
        <v>0</v>
      </c>
      <c r="P288" s="30">
        <v>0</v>
      </c>
      <c r="Q288" s="30">
        <v>0</v>
      </c>
      <c r="R288" s="30">
        <v>0</v>
      </c>
      <c r="S288" s="30">
        <v>0</v>
      </c>
      <c r="T288" s="30">
        <v>0</v>
      </c>
      <c r="U288" s="30">
        <v>0</v>
      </c>
      <c r="V288" s="24">
        <f t="shared" si="8"/>
        <v>38</v>
      </c>
      <c r="W288" s="24">
        <f t="shared" si="9"/>
        <v>1950796</v>
      </c>
    </row>
    <row r="289" spans="1:23" x14ac:dyDescent="0.25">
      <c r="A289" s="5">
        <v>12202</v>
      </c>
      <c r="B289" s="5">
        <v>12103</v>
      </c>
      <c r="C289" s="5" t="s">
        <v>775</v>
      </c>
      <c r="D289" s="30">
        <v>6</v>
      </c>
      <c r="E289" s="30">
        <v>378372</v>
      </c>
      <c r="F289" s="30">
        <v>4</v>
      </c>
      <c r="G289" s="30">
        <v>133432</v>
      </c>
      <c r="H289" s="30">
        <v>3</v>
      </c>
      <c r="I289" s="30">
        <v>189186</v>
      </c>
      <c r="J289" s="30">
        <v>3</v>
      </c>
      <c r="K289" s="30">
        <v>100074</v>
      </c>
      <c r="L289" s="30">
        <v>0</v>
      </c>
      <c r="M289" s="30">
        <v>0</v>
      </c>
      <c r="N289" s="30">
        <v>0</v>
      </c>
      <c r="O289" s="30">
        <v>0</v>
      </c>
      <c r="P289" s="30">
        <v>0</v>
      </c>
      <c r="Q289" s="30">
        <v>0</v>
      </c>
      <c r="R289" s="30">
        <v>0</v>
      </c>
      <c r="S289" s="30">
        <v>0</v>
      </c>
      <c r="T289" s="30">
        <v>0</v>
      </c>
      <c r="U289" s="30">
        <v>0</v>
      </c>
      <c r="V289" s="24">
        <f t="shared" si="8"/>
        <v>16</v>
      </c>
      <c r="W289" s="24">
        <f t="shared" si="9"/>
        <v>801064</v>
      </c>
    </row>
    <row r="290" spans="1:23" x14ac:dyDescent="0.25">
      <c r="A290" s="5">
        <v>12204</v>
      </c>
      <c r="B290" s="5">
        <v>12104</v>
      </c>
      <c r="C290" s="5" t="s">
        <v>174</v>
      </c>
      <c r="D290" s="30">
        <v>6</v>
      </c>
      <c r="E290" s="30">
        <v>378372</v>
      </c>
      <c r="F290" s="30">
        <v>9</v>
      </c>
      <c r="G290" s="30">
        <v>300222</v>
      </c>
      <c r="H290" s="30">
        <v>1</v>
      </c>
      <c r="I290" s="30">
        <v>63062</v>
      </c>
      <c r="J290" s="30">
        <v>6</v>
      </c>
      <c r="K290" s="30">
        <v>200148</v>
      </c>
      <c r="L290" s="30">
        <v>0</v>
      </c>
      <c r="M290" s="30">
        <v>0</v>
      </c>
      <c r="N290" s="30">
        <v>0</v>
      </c>
      <c r="O290" s="30">
        <v>0</v>
      </c>
      <c r="P290" s="30">
        <v>0</v>
      </c>
      <c r="Q290" s="30">
        <v>0</v>
      </c>
      <c r="R290" s="30">
        <v>0</v>
      </c>
      <c r="S290" s="30">
        <v>0</v>
      </c>
      <c r="T290" s="30">
        <v>0</v>
      </c>
      <c r="U290" s="30">
        <v>0</v>
      </c>
      <c r="V290" s="24">
        <f t="shared" si="8"/>
        <v>22</v>
      </c>
      <c r="W290" s="24">
        <f t="shared" si="9"/>
        <v>941804</v>
      </c>
    </row>
    <row r="291" spans="1:23" x14ac:dyDescent="0.25">
      <c r="A291" s="5">
        <v>12205</v>
      </c>
      <c r="B291" s="5">
        <v>12101</v>
      </c>
      <c r="C291" s="5" t="s">
        <v>175</v>
      </c>
      <c r="D291" s="30">
        <v>771</v>
      </c>
      <c r="E291" s="30">
        <v>48620802</v>
      </c>
      <c r="F291" s="30">
        <v>1339</v>
      </c>
      <c r="G291" s="30">
        <v>44666362</v>
      </c>
      <c r="H291" s="30">
        <v>197</v>
      </c>
      <c r="I291" s="30">
        <v>12423214</v>
      </c>
      <c r="J291" s="30">
        <v>220</v>
      </c>
      <c r="K291" s="30">
        <v>7338760</v>
      </c>
      <c r="L291" s="30">
        <v>0</v>
      </c>
      <c r="M291" s="30">
        <v>0</v>
      </c>
      <c r="N291" s="30">
        <v>0</v>
      </c>
      <c r="O291" s="30">
        <v>0</v>
      </c>
      <c r="P291" s="30">
        <v>57</v>
      </c>
      <c r="Q291" s="30">
        <v>3594534</v>
      </c>
      <c r="R291" s="30">
        <v>13</v>
      </c>
      <c r="S291" s="30">
        <v>433654</v>
      </c>
      <c r="T291" s="30">
        <v>0</v>
      </c>
      <c r="U291" s="30">
        <v>0</v>
      </c>
      <c r="V291" s="24">
        <f t="shared" si="8"/>
        <v>2597</v>
      </c>
      <c r="W291" s="24">
        <f t="shared" si="9"/>
        <v>117077326</v>
      </c>
    </row>
    <row r="292" spans="1:23" x14ac:dyDescent="0.25">
      <c r="A292" s="5">
        <v>12206</v>
      </c>
      <c r="B292" s="5">
        <v>12102</v>
      </c>
      <c r="C292" s="5" t="s">
        <v>176</v>
      </c>
      <c r="D292" s="30">
        <v>9</v>
      </c>
      <c r="E292" s="30">
        <v>567558</v>
      </c>
      <c r="F292" s="30">
        <v>14</v>
      </c>
      <c r="G292" s="30">
        <v>467012</v>
      </c>
      <c r="H292" s="30">
        <v>5</v>
      </c>
      <c r="I292" s="30">
        <v>315310</v>
      </c>
      <c r="J292" s="30">
        <v>4</v>
      </c>
      <c r="K292" s="30">
        <v>133432</v>
      </c>
      <c r="L292" s="30">
        <v>0</v>
      </c>
      <c r="M292" s="30">
        <v>0</v>
      </c>
      <c r="N292" s="30">
        <v>0</v>
      </c>
      <c r="O292" s="30">
        <v>0</v>
      </c>
      <c r="P292" s="30">
        <v>0</v>
      </c>
      <c r="Q292" s="30">
        <v>0</v>
      </c>
      <c r="R292" s="30">
        <v>0</v>
      </c>
      <c r="S292" s="30">
        <v>0</v>
      </c>
      <c r="T292" s="30">
        <v>2</v>
      </c>
      <c r="U292" s="30">
        <v>99340</v>
      </c>
      <c r="V292" s="24">
        <f t="shared" si="8"/>
        <v>34</v>
      </c>
      <c r="W292" s="24">
        <f t="shared" si="9"/>
        <v>1582652</v>
      </c>
    </row>
    <row r="293" spans="1:23" x14ac:dyDescent="0.25">
      <c r="A293" s="5">
        <v>12301</v>
      </c>
      <c r="B293" s="5">
        <v>12301</v>
      </c>
      <c r="C293" s="5" t="s">
        <v>177</v>
      </c>
      <c r="D293" s="30">
        <v>61</v>
      </c>
      <c r="E293" s="30">
        <v>3846782</v>
      </c>
      <c r="F293" s="30">
        <v>118</v>
      </c>
      <c r="G293" s="30">
        <v>3936244</v>
      </c>
      <c r="H293" s="30">
        <v>0</v>
      </c>
      <c r="I293" s="30">
        <v>0</v>
      </c>
      <c r="J293" s="30">
        <v>0</v>
      </c>
      <c r="K293" s="30">
        <v>0</v>
      </c>
      <c r="L293" s="30">
        <v>0</v>
      </c>
      <c r="M293" s="30">
        <v>0</v>
      </c>
      <c r="N293" s="30">
        <v>0</v>
      </c>
      <c r="O293" s="30">
        <v>0</v>
      </c>
      <c r="P293" s="30">
        <v>0</v>
      </c>
      <c r="Q293" s="30">
        <v>0</v>
      </c>
      <c r="R293" s="30">
        <v>0</v>
      </c>
      <c r="S293" s="30">
        <v>0</v>
      </c>
      <c r="T293" s="30">
        <v>0</v>
      </c>
      <c r="U293" s="30">
        <v>0</v>
      </c>
      <c r="V293" s="24">
        <f t="shared" si="8"/>
        <v>179</v>
      </c>
      <c r="W293" s="24">
        <f t="shared" si="9"/>
        <v>7783026</v>
      </c>
    </row>
    <row r="294" spans="1:23" x14ac:dyDescent="0.25">
      <c r="A294" s="5">
        <v>12302</v>
      </c>
      <c r="B294" s="5">
        <v>12302</v>
      </c>
      <c r="C294" s="5" t="s">
        <v>178</v>
      </c>
      <c r="D294" s="30">
        <v>14</v>
      </c>
      <c r="E294" s="30">
        <v>882868</v>
      </c>
      <c r="F294" s="30">
        <v>12</v>
      </c>
      <c r="G294" s="30">
        <v>400296</v>
      </c>
      <c r="H294" s="30">
        <v>0</v>
      </c>
      <c r="I294" s="30">
        <v>0</v>
      </c>
      <c r="J294" s="30">
        <v>0</v>
      </c>
      <c r="K294" s="30">
        <v>0</v>
      </c>
      <c r="L294" s="30">
        <v>0</v>
      </c>
      <c r="M294" s="30">
        <v>0</v>
      </c>
      <c r="N294" s="30">
        <v>0</v>
      </c>
      <c r="O294" s="30">
        <v>0</v>
      </c>
      <c r="P294" s="30">
        <v>0</v>
      </c>
      <c r="Q294" s="30">
        <v>0</v>
      </c>
      <c r="R294" s="30">
        <v>0</v>
      </c>
      <c r="S294" s="30">
        <v>0</v>
      </c>
      <c r="T294" s="30">
        <v>0</v>
      </c>
      <c r="U294" s="30">
        <v>0</v>
      </c>
      <c r="V294" s="24">
        <f t="shared" si="8"/>
        <v>26</v>
      </c>
      <c r="W294" s="24">
        <f t="shared" si="9"/>
        <v>1283164</v>
      </c>
    </row>
    <row r="295" spans="1:23" x14ac:dyDescent="0.25">
      <c r="A295" s="5">
        <v>12304</v>
      </c>
      <c r="B295" s="5">
        <v>12303</v>
      </c>
      <c r="C295" s="5" t="s">
        <v>179</v>
      </c>
      <c r="D295" s="30">
        <v>9</v>
      </c>
      <c r="E295" s="30">
        <v>567558</v>
      </c>
      <c r="F295" s="30">
        <v>8</v>
      </c>
      <c r="G295" s="30">
        <v>266864</v>
      </c>
      <c r="H295" s="30">
        <v>4</v>
      </c>
      <c r="I295" s="30">
        <v>252248</v>
      </c>
      <c r="J295" s="30">
        <v>1</v>
      </c>
      <c r="K295" s="30">
        <v>33358</v>
      </c>
      <c r="L295" s="30">
        <v>0</v>
      </c>
      <c r="M295" s="30">
        <v>0</v>
      </c>
      <c r="N295" s="30">
        <v>0</v>
      </c>
      <c r="O295" s="30">
        <v>0</v>
      </c>
      <c r="P295" s="30">
        <v>0</v>
      </c>
      <c r="Q295" s="30">
        <v>0</v>
      </c>
      <c r="R295" s="30">
        <v>0</v>
      </c>
      <c r="S295" s="30">
        <v>0</v>
      </c>
      <c r="T295" s="30">
        <v>0</v>
      </c>
      <c r="U295" s="30">
        <v>0</v>
      </c>
      <c r="V295" s="24">
        <f t="shared" si="8"/>
        <v>22</v>
      </c>
      <c r="W295" s="24">
        <f t="shared" si="9"/>
        <v>1120028</v>
      </c>
    </row>
    <row r="296" spans="1:23" x14ac:dyDescent="0.25">
      <c r="A296" s="5">
        <v>12401</v>
      </c>
      <c r="B296" s="5">
        <v>12201</v>
      </c>
      <c r="C296" s="5" t="s">
        <v>776</v>
      </c>
      <c r="D296" s="30">
        <v>32</v>
      </c>
      <c r="E296" s="30">
        <v>2017984</v>
      </c>
      <c r="F296" s="30">
        <v>70</v>
      </c>
      <c r="G296" s="30">
        <v>2335060</v>
      </c>
      <c r="H296" s="30">
        <v>0</v>
      </c>
      <c r="I296" s="30">
        <v>0</v>
      </c>
      <c r="J296" s="30">
        <v>0</v>
      </c>
      <c r="K296" s="30">
        <v>0</v>
      </c>
      <c r="L296" s="30">
        <v>0</v>
      </c>
      <c r="M296" s="30">
        <v>0</v>
      </c>
      <c r="N296" s="30">
        <v>2</v>
      </c>
      <c r="O296" s="30">
        <v>66716</v>
      </c>
      <c r="P296" s="30">
        <v>0</v>
      </c>
      <c r="Q296" s="30">
        <v>0</v>
      </c>
      <c r="R296" s="30">
        <v>0</v>
      </c>
      <c r="S296" s="30">
        <v>0</v>
      </c>
      <c r="T296" s="30">
        <v>0</v>
      </c>
      <c r="U296" s="30">
        <v>0</v>
      </c>
      <c r="V296" s="24">
        <f t="shared" si="8"/>
        <v>104</v>
      </c>
      <c r="W296" s="24">
        <f t="shared" si="9"/>
        <v>4419760</v>
      </c>
    </row>
    <row r="297" spans="1:23" x14ac:dyDescent="0.25">
      <c r="A297" s="5">
        <v>12402</v>
      </c>
      <c r="B297" s="5"/>
      <c r="C297" s="5" t="s">
        <v>631</v>
      </c>
      <c r="D297" s="30">
        <v>0</v>
      </c>
      <c r="E297" s="30">
        <v>0</v>
      </c>
      <c r="F297" s="30">
        <v>0</v>
      </c>
      <c r="G297" s="30">
        <v>0</v>
      </c>
      <c r="H297" s="30">
        <v>0</v>
      </c>
      <c r="I297" s="30">
        <v>0</v>
      </c>
      <c r="J297" s="30">
        <v>0</v>
      </c>
      <c r="K297" s="30">
        <v>0</v>
      </c>
      <c r="L297" s="30">
        <v>0</v>
      </c>
      <c r="M297" s="30">
        <v>0</v>
      </c>
      <c r="N297" s="30">
        <v>0</v>
      </c>
      <c r="O297" s="30">
        <v>0</v>
      </c>
      <c r="P297" s="30">
        <v>0</v>
      </c>
      <c r="Q297" s="30">
        <v>0</v>
      </c>
      <c r="R297" s="30">
        <v>0</v>
      </c>
      <c r="S297" s="30">
        <v>0</v>
      </c>
      <c r="T297" s="30">
        <v>0</v>
      </c>
      <c r="U297" s="30">
        <v>0</v>
      </c>
      <c r="V297" s="24">
        <f t="shared" si="8"/>
        <v>0</v>
      </c>
      <c r="W297" s="24">
        <f t="shared" si="9"/>
        <v>0</v>
      </c>
    </row>
    <row r="298" spans="1:23" x14ac:dyDescent="0.25">
      <c r="A298" s="5">
        <v>13101</v>
      </c>
      <c r="B298" s="5">
        <v>13101</v>
      </c>
      <c r="C298" s="5" t="s">
        <v>180</v>
      </c>
      <c r="D298" s="30">
        <v>1893</v>
      </c>
      <c r="E298" s="30">
        <v>119376366</v>
      </c>
      <c r="F298" s="30">
        <v>2059</v>
      </c>
      <c r="G298" s="30">
        <v>68684122</v>
      </c>
      <c r="H298" s="30">
        <v>149</v>
      </c>
      <c r="I298" s="30">
        <v>9396238</v>
      </c>
      <c r="J298" s="30">
        <v>365</v>
      </c>
      <c r="K298" s="30">
        <v>12175670</v>
      </c>
      <c r="L298" s="30">
        <v>0</v>
      </c>
      <c r="M298" s="30">
        <v>0</v>
      </c>
      <c r="N298" s="30">
        <v>0</v>
      </c>
      <c r="O298" s="30">
        <v>0</v>
      </c>
      <c r="P298" s="30">
        <v>0</v>
      </c>
      <c r="Q298" s="30">
        <v>0</v>
      </c>
      <c r="R298" s="30">
        <v>0</v>
      </c>
      <c r="S298" s="30">
        <v>0</v>
      </c>
      <c r="T298" s="30">
        <v>0</v>
      </c>
      <c r="U298" s="30">
        <v>0</v>
      </c>
      <c r="V298" s="24">
        <f t="shared" si="8"/>
        <v>4466</v>
      </c>
      <c r="W298" s="24">
        <f t="shared" si="9"/>
        <v>209632396</v>
      </c>
    </row>
    <row r="299" spans="1:23" x14ac:dyDescent="0.25">
      <c r="A299" s="5">
        <v>13103</v>
      </c>
      <c r="B299" s="5">
        <v>13123</v>
      </c>
      <c r="C299" s="5" t="s">
        <v>181</v>
      </c>
      <c r="D299" s="30">
        <v>476</v>
      </c>
      <c r="E299" s="30">
        <v>30017512</v>
      </c>
      <c r="F299" s="30">
        <v>591</v>
      </c>
      <c r="G299" s="30">
        <v>19714578</v>
      </c>
      <c r="H299" s="30">
        <v>301</v>
      </c>
      <c r="I299" s="30">
        <v>18981662</v>
      </c>
      <c r="J299" s="30">
        <v>238</v>
      </c>
      <c r="K299" s="30">
        <v>7939204</v>
      </c>
      <c r="L299" s="30">
        <v>0</v>
      </c>
      <c r="M299" s="30">
        <v>0</v>
      </c>
      <c r="N299" s="30">
        <v>0</v>
      </c>
      <c r="O299" s="30">
        <v>0</v>
      </c>
      <c r="P299" s="30">
        <v>0</v>
      </c>
      <c r="Q299" s="30">
        <v>0</v>
      </c>
      <c r="R299" s="30">
        <v>0</v>
      </c>
      <c r="S299" s="30">
        <v>0</v>
      </c>
      <c r="T299" s="30">
        <v>0</v>
      </c>
      <c r="U299" s="30">
        <v>0</v>
      </c>
      <c r="V299" s="24">
        <f t="shared" si="8"/>
        <v>1606</v>
      </c>
      <c r="W299" s="24">
        <f t="shared" si="9"/>
        <v>76652956</v>
      </c>
    </row>
    <row r="300" spans="1:23" x14ac:dyDescent="0.25">
      <c r="A300" s="5">
        <v>13105</v>
      </c>
      <c r="B300" s="5">
        <v>13120</v>
      </c>
      <c r="C300" s="5" t="s">
        <v>182</v>
      </c>
      <c r="D300" s="30">
        <v>898</v>
      </c>
      <c r="E300" s="30">
        <v>56629676</v>
      </c>
      <c r="F300" s="30">
        <v>730</v>
      </c>
      <c r="G300" s="30">
        <v>24351340</v>
      </c>
      <c r="H300" s="30">
        <v>379</v>
      </c>
      <c r="I300" s="30">
        <v>23900498</v>
      </c>
      <c r="J300" s="30">
        <v>336</v>
      </c>
      <c r="K300" s="30">
        <v>11208288</v>
      </c>
      <c r="L300" s="30">
        <v>0</v>
      </c>
      <c r="M300" s="30">
        <v>0</v>
      </c>
      <c r="N300" s="30">
        <v>0</v>
      </c>
      <c r="O300" s="30">
        <v>0</v>
      </c>
      <c r="P300" s="30">
        <v>69</v>
      </c>
      <c r="Q300" s="30">
        <v>4351278</v>
      </c>
      <c r="R300" s="30">
        <v>4</v>
      </c>
      <c r="S300" s="30">
        <v>133432</v>
      </c>
      <c r="T300" s="30">
        <v>0</v>
      </c>
      <c r="U300" s="30">
        <v>0</v>
      </c>
      <c r="V300" s="24">
        <f t="shared" si="8"/>
        <v>2416</v>
      </c>
      <c r="W300" s="24">
        <f t="shared" si="9"/>
        <v>120574512</v>
      </c>
    </row>
    <row r="301" spans="1:23" x14ac:dyDescent="0.25">
      <c r="A301" s="5">
        <v>13106</v>
      </c>
      <c r="B301" s="5">
        <v>13130</v>
      </c>
      <c r="C301" s="5" t="s">
        <v>183</v>
      </c>
      <c r="D301" s="30">
        <v>319</v>
      </c>
      <c r="E301" s="30">
        <v>20116778</v>
      </c>
      <c r="F301" s="30">
        <v>289</v>
      </c>
      <c r="G301" s="30">
        <v>9640462</v>
      </c>
      <c r="H301" s="30">
        <v>290</v>
      </c>
      <c r="I301" s="30">
        <v>18287980</v>
      </c>
      <c r="J301" s="30">
        <v>288</v>
      </c>
      <c r="K301" s="30">
        <v>9607104</v>
      </c>
      <c r="L301" s="30">
        <v>0</v>
      </c>
      <c r="M301" s="30">
        <v>0</v>
      </c>
      <c r="N301" s="30">
        <v>0</v>
      </c>
      <c r="O301" s="30">
        <v>0</v>
      </c>
      <c r="P301" s="30">
        <v>105</v>
      </c>
      <c r="Q301" s="30">
        <v>6621510</v>
      </c>
      <c r="R301" s="30">
        <v>15</v>
      </c>
      <c r="S301" s="30">
        <v>500370</v>
      </c>
      <c r="T301" s="30">
        <v>0</v>
      </c>
      <c r="U301" s="30">
        <v>0</v>
      </c>
      <c r="V301" s="24">
        <f t="shared" si="8"/>
        <v>1306</v>
      </c>
      <c r="W301" s="24">
        <f t="shared" si="9"/>
        <v>64774204</v>
      </c>
    </row>
    <row r="302" spans="1:23" x14ac:dyDescent="0.25">
      <c r="A302" s="5">
        <v>13107</v>
      </c>
      <c r="B302" s="5">
        <v>13126</v>
      </c>
      <c r="C302" s="5" t="s">
        <v>184</v>
      </c>
      <c r="D302" s="30">
        <v>726</v>
      </c>
      <c r="E302" s="30">
        <v>45783012</v>
      </c>
      <c r="F302" s="30">
        <v>647</v>
      </c>
      <c r="G302" s="30">
        <v>21582626</v>
      </c>
      <c r="H302" s="30">
        <v>232</v>
      </c>
      <c r="I302" s="30">
        <v>14630384</v>
      </c>
      <c r="J302" s="30">
        <v>214</v>
      </c>
      <c r="K302" s="30">
        <v>7138612</v>
      </c>
      <c r="L302" s="30">
        <v>0</v>
      </c>
      <c r="M302" s="30">
        <v>0</v>
      </c>
      <c r="N302" s="30">
        <v>0</v>
      </c>
      <c r="O302" s="30">
        <v>0</v>
      </c>
      <c r="P302" s="30">
        <v>0</v>
      </c>
      <c r="Q302" s="30">
        <v>0</v>
      </c>
      <c r="R302" s="30">
        <v>0</v>
      </c>
      <c r="S302" s="30">
        <v>0</v>
      </c>
      <c r="T302" s="30">
        <v>0</v>
      </c>
      <c r="U302" s="30">
        <v>0</v>
      </c>
      <c r="V302" s="24">
        <f t="shared" si="8"/>
        <v>1819</v>
      </c>
      <c r="W302" s="24">
        <f t="shared" si="9"/>
        <v>89134634</v>
      </c>
    </row>
    <row r="303" spans="1:23" x14ac:dyDescent="0.25">
      <c r="A303" s="5">
        <v>13108</v>
      </c>
      <c r="B303" s="5">
        <v>13114</v>
      </c>
      <c r="C303" s="5" t="s">
        <v>185</v>
      </c>
      <c r="D303" s="30">
        <v>609</v>
      </c>
      <c r="E303" s="30">
        <v>38404758</v>
      </c>
      <c r="F303" s="30">
        <v>594</v>
      </c>
      <c r="G303" s="30">
        <v>19814652</v>
      </c>
      <c r="H303" s="30">
        <v>319</v>
      </c>
      <c r="I303" s="30">
        <v>20116778</v>
      </c>
      <c r="J303" s="30">
        <v>204</v>
      </c>
      <c r="K303" s="30">
        <v>6805032</v>
      </c>
      <c r="L303" s="30">
        <v>0</v>
      </c>
      <c r="M303" s="30">
        <v>0</v>
      </c>
      <c r="N303" s="30">
        <v>0</v>
      </c>
      <c r="O303" s="30">
        <v>0</v>
      </c>
      <c r="P303" s="30">
        <v>0</v>
      </c>
      <c r="Q303" s="30">
        <v>0</v>
      </c>
      <c r="R303" s="30">
        <v>0</v>
      </c>
      <c r="S303" s="30">
        <v>0</v>
      </c>
      <c r="T303" s="30">
        <v>0</v>
      </c>
      <c r="U303" s="30">
        <v>0</v>
      </c>
      <c r="V303" s="24">
        <f t="shared" si="8"/>
        <v>1726</v>
      </c>
      <c r="W303" s="24">
        <f t="shared" si="9"/>
        <v>85141220</v>
      </c>
    </row>
    <row r="304" spans="1:23" x14ac:dyDescent="0.25">
      <c r="A304" s="5">
        <v>13109</v>
      </c>
      <c r="B304" s="5">
        <v>13119</v>
      </c>
      <c r="C304" s="5" t="s">
        <v>777</v>
      </c>
      <c r="D304" s="30">
        <v>0</v>
      </c>
      <c r="E304" s="30">
        <v>0</v>
      </c>
      <c r="F304" s="30">
        <v>0</v>
      </c>
      <c r="G304" s="30">
        <v>0</v>
      </c>
      <c r="H304" s="30">
        <v>227</v>
      </c>
      <c r="I304" s="30">
        <v>14315074</v>
      </c>
      <c r="J304" s="30">
        <v>324</v>
      </c>
      <c r="K304" s="30">
        <v>10807992</v>
      </c>
      <c r="L304" s="30">
        <v>0</v>
      </c>
      <c r="M304" s="30">
        <v>0</v>
      </c>
      <c r="N304" s="30">
        <v>0</v>
      </c>
      <c r="O304" s="30">
        <v>0</v>
      </c>
      <c r="P304" s="30">
        <v>1340</v>
      </c>
      <c r="Q304" s="30">
        <v>84503080</v>
      </c>
      <c r="R304" s="30">
        <v>1307</v>
      </c>
      <c r="S304" s="30">
        <v>43598906</v>
      </c>
      <c r="T304" s="30">
        <v>0</v>
      </c>
      <c r="U304" s="30">
        <v>0</v>
      </c>
      <c r="V304" s="24">
        <f t="shared" si="8"/>
        <v>3198</v>
      </c>
      <c r="W304" s="24">
        <f t="shared" si="9"/>
        <v>153225052</v>
      </c>
    </row>
    <row r="305" spans="1:23" x14ac:dyDescent="0.25">
      <c r="A305" s="5">
        <v>13110</v>
      </c>
      <c r="B305" s="5">
        <v>13109</v>
      </c>
      <c r="C305" s="5" t="s">
        <v>186</v>
      </c>
      <c r="D305" s="30">
        <v>312</v>
      </c>
      <c r="E305" s="30">
        <v>19675344</v>
      </c>
      <c r="F305" s="30">
        <v>197</v>
      </c>
      <c r="G305" s="30">
        <v>6571526</v>
      </c>
      <c r="H305" s="30">
        <v>202</v>
      </c>
      <c r="I305" s="30">
        <v>12738524</v>
      </c>
      <c r="J305" s="30">
        <v>206</v>
      </c>
      <c r="K305" s="30">
        <v>6871748</v>
      </c>
      <c r="L305" s="30">
        <v>0</v>
      </c>
      <c r="M305" s="30">
        <v>0</v>
      </c>
      <c r="N305" s="30">
        <v>0</v>
      </c>
      <c r="O305" s="30">
        <v>0</v>
      </c>
      <c r="P305" s="30">
        <v>0</v>
      </c>
      <c r="Q305" s="30">
        <v>0</v>
      </c>
      <c r="R305" s="30">
        <v>0</v>
      </c>
      <c r="S305" s="30">
        <v>0</v>
      </c>
      <c r="T305" s="30">
        <v>0</v>
      </c>
      <c r="U305" s="30">
        <v>0</v>
      </c>
      <c r="V305" s="24">
        <f t="shared" si="8"/>
        <v>917</v>
      </c>
      <c r="W305" s="24">
        <f t="shared" si="9"/>
        <v>45857142</v>
      </c>
    </row>
    <row r="306" spans="1:23" x14ac:dyDescent="0.25">
      <c r="A306" s="5">
        <v>13111</v>
      </c>
      <c r="B306" s="5">
        <v>13124</v>
      </c>
      <c r="C306" s="5" t="s">
        <v>187</v>
      </c>
      <c r="D306" s="30">
        <v>0</v>
      </c>
      <c r="E306" s="30">
        <v>0</v>
      </c>
      <c r="F306" s="30">
        <v>0</v>
      </c>
      <c r="G306" s="30">
        <v>0</v>
      </c>
      <c r="H306" s="30">
        <v>683</v>
      </c>
      <c r="I306" s="30">
        <v>43071346</v>
      </c>
      <c r="J306" s="30">
        <v>557</v>
      </c>
      <c r="K306" s="30">
        <v>18580406</v>
      </c>
      <c r="L306" s="30">
        <v>0</v>
      </c>
      <c r="M306" s="30">
        <v>0</v>
      </c>
      <c r="N306" s="30">
        <v>0</v>
      </c>
      <c r="O306" s="30">
        <v>0</v>
      </c>
      <c r="P306" s="30">
        <v>0</v>
      </c>
      <c r="Q306" s="30">
        <v>0</v>
      </c>
      <c r="R306" s="30">
        <v>0</v>
      </c>
      <c r="S306" s="30">
        <v>0</v>
      </c>
      <c r="T306" s="30">
        <v>0</v>
      </c>
      <c r="U306" s="30">
        <v>0</v>
      </c>
      <c r="V306" s="24">
        <f t="shared" si="8"/>
        <v>1240</v>
      </c>
      <c r="W306" s="24">
        <f t="shared" si="9"/>
        <v>61651752</v>
      </c>
    </row>
    <row r="307" spans="1:23" x14ac:dyDescent="0.25">
      <c r="A307" s="5">
        <v>13113</v>
      </c>
      <c r="B307" s="5">
        <v>13128</v>
      </c>
      <c r="C307" s="5" t="s">
        <v>188</v>
      </c>
      <c r="D307" s="30">
        <v>514</v>
      </c>
      <c r="E307" s="30">
        <v>32413868</v>
      </c>
      <c r="F307" s="30">
        <v>477</v>
      </c>
      <c r="G307" s="30">
        <v>15911766</v>
      </c>
      <c r="H307" s="30">
        <v>585</v>
      </c>
      <c r="I307" s="30">
        <v>36891270</v>
      </c>
      <c r="J307" s="30">
        <v>415</v>
      </c>
      <c r="K307" s="30">
        <v>13843570</v>
      </c>
      <c r="L307" s="30">
        <v>0</v>
      </c>
      <c r="M307" s="30">
        <v>0</v>
      </c>
      <c r="N307" s="30">
        <v>0</v>
      </c>
      <c r="O307" s="30">
        <v>0</v>
      </c>
      <c r="P307" s="30">
        <v>249</v>
      </c>
      <c r="Q307" s="30">
        <v>15702438</v>
      </c>
      <c r="R307" s="30">
        <v>18</v>
      </c>
      <c r="S307" s="30">
        <v>600444</v>
      </c>
      <c r="T307" s="30">
        <v>37</v>
      </c>
      <c r="U307" s="30">
        <v>1246016</v>
      </c>
      <c r="V307" s="24">
        <f t="shared" si="8"/>
        <v>2295</v>
      </c>
      <c r="W307" s="24">
        <f t="shared" si="9"/>
        <v>116609372</v>
      </c>
    </row>
    <row r="308" spans="1:23" x14ac:dyDescent="0.25">
      <c r="A308" s="5">
        <v>13114</v>
      </c>
      <c r="B308" s="5">
        <v>13125</v>
      </c>
      <c r="C308" s="5" t="s">
        <v>189</v>
      </c>
      <c r="D308" s="30">
        <v>690</v>
      </c>
      <c r="E308" s="30">
        <v>43512780</v>
      </c>
      <c r="F308" s="30">
        <v>508</v>
      </c>
      <c r="G308" s="30">
        <v>16945864</v>
      </c>
      <c r="H308" s="30">
        <v>525</v>
      </c>
      <c r="I308" s="30">
        <v>33107550</v>
      </c>
      <c r="J308" s="30">
        <v>405</v>
      </c>
      <c r="K308" s="30">
        <v>13509990</v>
      </c>
      <c r="L308" s="30">
        <v>9</v>
      </c>
      <c r="M308" s="30">
        <v>567558</v>
      </c>
      <c r="N308" s="30">
        <v>3</v>
      </c>
      <c r="O308" s="30">
        <v>100074</v>
      </c>
      <c r="P308" s="30">
        <v>253</v>
      </c>
      <c r="Q308" s="30">
        <v>15954686</v>
      </c>
      <c r="R308" s="30">
        <v>47</v>
      </c>
      <c r="S308" s="30">
        <v>1567826</v>
      </c>
      <c r="T308" s="30">
        <v>0</v>
      </c>
      <c r="U308" s="30">
        <v>0</v>
      </c>
      <c r="V308" s="24">
        <f t="shared" si="8"/>
        <v>2440</v>
      </c>
      <c r="W308" s="24">
        <f t="shared" si="9"/>
        <v>125266328</v>
      </c>
    </row>
    <row r="309" spans="1:23" x14ac:dyDescent="0.25">
      <c r="A309" s="5">
        <v>13127</v>
      </c>
      <c r="B309" s="5">
        <v>13104</v>
      </c>
      <c r="C309" s="5" t="s">
        <v>778</v>
      </c>
      <c r="D309" s="30">
        <v>617</v>
      </c>
      <c r="E309" s="30">
        <v>38909254</v>
      </c>
      <c r="F309" s="30">
        <v>565</v>
      </c>
      <c r="G309" s="30">
        <v>18847270</v>
      </c>
      <c r="H309" s="30">
        <v>280</v>
      </c>
      <c r="I309" s="30">
        <v>17657360</v>
      </c>
      <c r="J309" s="30">
        <v>331</v>
      </c>
      <c r="K309" s="30">
        <v>11041498</v>
      </c>
      <c r="L309" s="30">
        <v>0</v>
      </c>
      <c r="M309" s="30">
        <v>0</v>
      </c>
      <c r="N309" s="30">
        <v>0</v>
      </c>
      <c r="O309" s="30">
        <v>0</v>
      </c>
      <c r="P309" s="30">
        <v>126</v>
      </c>
      <c r="Q309" s="30">
        <v>7945812</v>
      </c>
      <c r="R309" s="30">
        <v>46</v>
      </c>
      <c r="S309" s="30">
        <v>1534468</v>
      </c>
      <c r="T309" s="30">
        <v>58</v>
      </c>
      <c r="U309" s="30">
        <v>2198896</v>
      </c>
      <c r="V309" s="24">
        <f t="shared" si="8"/>
        <v>2023</v>
      </c>
      <c r="W309" s="24">
        <f t="shared" si="9"/>
        <v>98134558</v>
      </c>
    </row>
    <row r="310" spans="1:23" x14ac:dyDescent="0.25">
      <c r="A310" s="5">
        <v>13128</v>
      </c>
      <c r="B310" s="5">
        <v>13110</v>
      </c>
      <c r="C310" s="5" t="s">
        <v>190</v>
      </c>
      <c r="D310" s="30">
        <v>1453</v>
      </c>
      <c r="E310" s="30">
        <v>91629086</v>
      </c>
      <c r="F310" s="30">
        <v>882</v>
      </c>
      <c r="G310" s="30">
        <v>29421756</v>
      </c>
      <c r="H310" s="30">
        <v>1086</v>
      </c>
      <c r="I310" s="30">
        <v>68485332</v>
      </c>
      <c r="J310" s="30">
        <v>760</v>
      </c>
      <c r="K310" s="30">
        <v>25352080</v>
      </c>
      <c r="L310" s="30">
        <v>0</v>
      </c>
      <c r="M310" s="30">
        <v>0</v>
      </c>
      <c r="N310" s="30">
        <v>0</v>
      </c>
      <c r="O310" s="30">
        <v>0</v>
      </c>
      <c r="P310" s="30">
        <v>394</v>
      </c>
      <c r="Q310" s="30">
        <v>24846428</v>
      </c>
      <c r="R310" s="30">
        <v>38</v>
      </c>
      <c r="S310" s="30">
        <v>1267604</v>
      </c>
      <c r="T310" s="30">
        <v>7</v>
      </c>
      <c r="U310" s="30">
        <v>254296</v>
      </c>
      <c r="V310" s="24">
        <f t="shared" si="8"/>
        <v>4620</v>
      </c>
      <c r="W310" s="24">
        <f t="shared" si="9"/>
        <v>241256582</v>
      </c>
    </row>
    <row r="311" spans="1:23" x14ac:dyDescent="0.25">
      <c r="A311" s="5">
        <v>13131</v>
      </c>
      <c r="B311" s="5">
        <v>13111</v>
      </c>
      <c r="C311" s="5" t="s">
        <v>191</v>
      </c>
      <c r="D311" s="30">
        <v>0</v>
      </c>
      <c r="E311" s="30">
        <v>0</v>
      </c>
      <c r="F311" s="30">
        <v>0</v>
      </c>
      <c r="G311" s="30">
        <v>0</v>
      </c>
      <c r="H311" s="30">
        <v>324</v>
      </c>
      <c r="I311" s="30">
        <v>20432088</v>
      </c>
      <c r="J311" s="30">
        <v>428</v>
      </c>
      <c r="K311" s="30">
        <v>14277224</v>
      </c>
      <c r="L311" s="30">
        <v>0</v>
      </c>
      <c r="M311" s="30">
        <v>0</v>
      </c>
      <c r="N311" s="30">
        <v>0</v>
      </c>
      <c r="O311" s="30">
        <v>0</v>
      </c>
      <c r="P311" s="30">
        <v>0</v>
      </c>
      <c r="Q311" s="30">
        <v>0</v>
      </c>
      <c r="R311" s="30">
        <v>0</v>
      </c>
      <c r="S311" s="30">
        <v>0</v>
      </c>
      <c r="T311" s="30">
        <v>0</v>
      </c>
      <c r="U311" s="30">
        <v>0</v>
      </c>
      <c r="V311" s="24">
        <f t="shared" si="8"/>
        <v>752</v>
      </c>
      <c r="W311" s="24">
        <f t="shared" si="9"/>
        <v>34709312</v>
      </c>
    </row>
    <row r="312" spans="1:23" x14ac:dyDescent="0.25">
      <c r="A312" s="5">
        <v>13132</v>
      </c>
      <c r="B312" s="5">
        <v>13113</v>
      </c>
      <c r="C312" s="5" t="s">
        <v>192</v>
      </c>
      <c r="D312" s="30">
        <v>328</v>
      </c>
      <c r="E312" s="30">
        <v>20684336</v>
      </c>
      <c r="F312" s="30">
        <v>239</v>
      </c>
      <c r="G312" s="30">
        <v>7972562</v>
      </c>
      <c r="H312" s="30">
        <v>105</v>
      </c>
      <c r="I312" s="30">
        <v>6621510</v>
      </c>
      <c r="J312" s="30">
        <v>135</v>
      </c>
      <c r="K312" s="30">
        <v>4503330</v>
      </c>
      <c r="L312" s="30">
        <v>0</v>
      </c>
      <c r="M312" s="30">
        <v>0</v>
      </c>
      <c r="N312" s="30">
        <v>0</v>
      </c>
      <c r="O312" s="30">
        <v>0</v>
      </c>
      <c r="P312" s="30">
        <v>113</v>
      </c>
      <c r="Q312" s="30">
        <v>7126006</v>
      </c>
      <c r="R312" s="30">
        <v>45</v>
      </c>
      <c r="S312" s="30">
        <v>1501110</v>
      </c>
      <c r="T312" s="30">
        <v>2</v>
      </c>
      <c r="U312" s="30">
        <v>46120</v>
      </c>
      <c r="V312" s="24">
        <f t="shared" si="8"/>
        <v>967</v>
      </c>
      <c r="W312" s="24">
        <f t="shared" si="9"/>
        <v>48454974</v>
      </c>
    </row>
    <row r="313" spans="1:23" x14ac:dyDescent="0.25">
      <c r="A313" s="5">
        <v>13151</v>
      </c>
      <c r="B313" s="5">
        <v>13118</v>
      </c>
      <c r="C313" s="5" t="s">
        <v>193</v>
      </c>
      <c r="D313" s="30">
        <v>0</v>
      </c>
      <c r="E313" s="30">
        <v>0</v>
      </c>
      <c r="F313" s="30">
        <v>0</v>
      </c>
      <c r="G313" s="30">
        <v>0</v>
      </c>
      <c r="H313" s="30">
        <v>386</v>
      </c>
      <c r="I313" s="30">
        <v>24341932</v>
      </c>
      <c r="J313" s="30">
        <v>369</v>
      </c>
      <c r="K313" s="30">
        <v>12309102</v>
      </c>
      <c r="L313" s="30">
        <v>0</v>
      </c>
      <c r="M313" s="30">
        <v>0</v>
      </c>
      <c r="N313" s="30">
        <v>0</v>
      </c>
      <c r="O313" s="30">
        <v>0</v>
      </c>
      <c r="P313" s="30">
        <v>0</v>
      </c>
      <c r="Q313" s="30">
        <v>0</v>
      </c>
      <c r="R313" s="30">
        <v>0</v>
      </c>
      <c r="S313" s="30">
        <v>0</v>
      </c>
      <c r="T313" s="30">
        <v>2</v>
      </c>
      <c r="U313" s="30">
        <v>72656</v>
      </c>
      <c r="V313" s="24">
        <f t="shared" si="8"/>
        <v>757</v>
      </c>
      <c r="W313" s="24">
        <f t="shared" si="9"/>
        <v>36723690</v>
      </c>
    </row>
    <row r="314" spans="1:23" x14ac:dyDescent="0.25">
      <c r="A314" s="5">
        <v>13152</v>
      </c>
      <c r="B314" s="5">
        <v>13122</v>
      </c>
      <c r="C314" s="5" t="s">
        <v>779</v>
      </c>
      <c r="D314" s="30">
        <v>717</v>
      </c>
      <c r="E314" s="30">
        <v>45215454</v>
      </c>
      <c r="F314" s="30">
        <v>559</v>
      </c>
      <c r="G314" s="30">
        <v>18647122</v>
      </c>
      <c r="H314" s="30">
        <v>413</v>
      </c>
      <c r="I314" s="30">
        <v>26044606</v>
      </c>
      <c r="J314" s="30">
        <v>431</v>
      </c>
      <c r="K314" s="30">
        <v>14377298</v>
      </c>
      <c r="L314" s="30">
        <v>0</v>
      </c>
      <c r="M314" s="30">
        <v>0</v>
      </c>
      <c r="N314" s="30">
        <v>0</v>
      </c>
      <c r="O314" s="30">
        <v>0</v>
      </c>
      <c r="P314" s="30">
        <v>0</v>
      </c>
      <c r="Q314" s="30">
        <v>0</v>
      </c>
      <c r="R314" s="30">
        <v>0</v>
      </c>
      <c r="S314" s="30">
        <v>0</v>
      </c>
      <c r="T314" s="30">
        <v>0</v>
      </c>
      <c r="U314" s="30">
        <v>0</v>
      </c>
      <c r="V314" s="24">
        <f t="shared" si="8"/>
        <v>2120</v>
      </c>
      <c r="W314" s="24">
        <f t="shared" si="9"/>
        <v>104284480</v>
      </c>
    </row>
    <row r="315" spans="1:23" x14ac:dyDescent="0.25">
      <c r="A315" s="5">
        <v>13153</v>
      </c>
      <c r="B315" s="5">
        <v>13131</v>
      </c>
      <c r="C315" s="5" t="s">
        <v>780</v>
      </c>
      <c r="D315" s="30">
        <v>710</v>
      </c>
      <c r="E315" s="30">
        <v>44774020</v>
      </c>
      <c r="F315" s="30">
        <v>156</v>
      </c>
      <c r="G315" s="30">
        <v>5203848</v>
      </c>
      <c r="H315" s="30">
        <v>300</v>
      </c>
      <c r="I315" s="30">
        <v>18918600</v>
      </c>
      <c r="J315" s="30">
        <v>221</v>
      </c>
      <c r="K315" s="30">
        <v>7372118</v>
      </c>
      <c r="L315" s="30">
        <v>0</v>
      </c>
      <c r="M315" s="30">
        <v>0</v>
      </c>
      <c r="N315" s="30">
        <v>0</v>
      </c>
      <c r="O315" s="30">
        <v>0</v>
      </c>
      <c r="P315" s="30">
        <v>0</v>
      </c>
      <c r="Q315" s="30">
        <v>0</v>
      </c>
      <c r="R315" s="30">
        <v>0</v>
      </c>
      <c r="S315" s="30">
        <v>0</v>
      </c>
      <c r="T315" s="30">
        <v>0</v>
      </c>
      <c r="U315" s="30">
        <v>0</v>
      </c>
      <c r="V315" s="24">
        <f t="shared" si="8"/>
        <v>1387</v>
      </c>
      <c r="W315" s="24">
        <f t="shared" si="9"/>
        <v>76268586</v>
      </c>
    </row>
    <row r="316" spans="1:23" x14ac:dyDescent="0.25">
      <c r="A316" s="5">
        <v>13154</v>
      </c>
      <c r="B316" s="5">
        <v>13112</v>
      </c>
      <c r="C316" s="5" t="s">
        <v>194</v>
      </c>
      <c r="D316" s="30">
        <v>620</v>
      </c>
      <c r="E316" s="30">
        <v>39098440</v>
      </c>
      <c r="F316" s="30">
        <v>325</v>
      </c>
      <c r="G316" s="30">
        <v>10841350</v>
      </c>
      <c r="H316" s="30">
        <v>478</v>
      </c>
      <c r="I316" s="30">
        <v>30143636</v>
      </c>
      <c r="J316" s="30">
        <v>543</v>
      </c>
      <c r="K316" s="30">
        <v>18113394</v>
      </c>
      <c r="L316" s="30">
        <v>0</v>
      </c>
      <c r="M316" s="30">
        <v>0</v>
      </c>
      <c r="N316" s="30">
        <v>0</v>
      </c>
      <c r="O316" s="30">
        <v>0</v>
      </c>
      <c r="P316" s="30">
        <v>100</v>
      </c>
      <c r="Q316" s="30">
        <v>6306200</v>
      </c>
      <c r="R316" s="30">
        <v>25</v>
      </c>
      <c r="S316" s="30">
        <v>833950</v>
      </c>
      <c r="T316" s="30">
        <v>13</v>
      </c>
      <c r="U316" s="30">
        <v>463152</v>
      </c>
      <c r="V316" s="24">
        <f t="shared" si="8"/>
        <v>2104</v>
      </c>
      <c r="W316" s="24">
        <f t="shared" si="9"/>
        <v>105800122</v>
      </c>
    </row>
    <row r="317" spans="1:23" x14ac:dyDescent="0.25">
      <c r="A317" s="5">
        <v>13155</v>
      </c>
      <c r="B317" s="5">
        <v>13117</v>
      </c>
      <c r="C317" s="5" t="s">
        <v>195</v>
      </c>
      <c r="D317" s="30">
        <v>0</v>
      </c>
      <c r="E317" s="30">
        <v>0</v>
      </c>
      <c r="F317" s="30">
        <v>0</v>
      </c>
      <c r="G317" s="30">
        <v>0</v>
      </c>
      <c r="H317" s="30">
        <v>383</v>
      </c>
      <c r="I317" s="30">
        <v>24152746</v>
      </c>
      <c r="J317" s="30">
        <v>365</v>
      </c>
      <c r="K317" s="30">
        <v>12175670</v>
      </c>
      <c r="L317" s="30">
        <v>0</v>
      </c>
      <c r="M317" s="30">
        <v>0</v>
      </c>
      <c r="N317" s="30">
        <v>0</v>
      </c>
      <c r="O317" s="30">
        <v>0</v>
      </c>
      <c r="P317" s="30">
        <v>0</v>
      </c>
      <c r="Q317" s="30">
        <v>0</v>
      </c>
      <c r="R317" s="30">
        <v>0</v>
      </c>
      <c r="S317" s="30">
        <v>0</v>
      </c>
      <c r="T317" s="30">
        <v>0</v>
      </c>
      <c r="U317" s="30">
        <v>0</v>
      </c>
      <c r="V317" s="24">
        <f t="shared" si="8"/>
        <v>748</v>
      </c>
      <c r="W317" s="24">
        <f t="shared" si="9"/>
        <v>36328416</v>
      </c>
    </row>
    <row r="318" spans="1:23" x14ac:dyDescent="0.25">
      <c r="A318" s="5">
        <v>13156</v>
      </c>
      <c r="B318" s="5">
        <v>13103</v>
      </c>
      <c r="C318" s="5" t="s">
        <v>196</v>
      </c>
      <c r="D318" s="30">
        <v>0</v>
      </c>
      <c r="E318" s="30">
        <v>0</v>
      </c>
      <c r="F318" s="30">
        <v>0</v>
      </c>
      <c r="G318" s="30">
        <v>0</v>
      </c>
      <c r="H318" s="30">
        <v>433</v>
      </c>
      <c r="I318" s="30">
        <v>27305846</v>
      </c>
      <c r="J318" s="30">
        <v>381</v>
      </c>
      <c r="K318" s="30">
        <v>12709398</v>
      </c>
      <c r="L318" s="30">
        <v>0</v>
      </c>
      <c r="M318" s="30">
        <v>0</v>
      </c>
      <c r="N318" s="30">
        <v>0</v>
      </c>
      <c r="O318" s="30">
        <v>0</v>
      </c>
      <c r="P318" s="30">
        <v>0</v>
      </c>
      <c r="Q318" s="30">
        <v>0</v>
      </c>
      <c r="R318" s="30">
        <v>0</v>
      </c>
      <c r="S318" s="30">
        <v>0</v>
      </c>
      <c r="T318" s="30">
        <v>0</v>
      </c>
      <c r="U318" s="30">
        <v>0</v>
      </c>
      <c r="V318" s="24">
        <f t="shared" si="8"/>
        <v>814</v>
      </c>
      <c r="W318" s="24">
        <f t="shared" si="9"/>
        <v>40015244</v>
      </c>
    </row>
    <row r="319" spans="1:23" x14ac:dyDescent="0.25">
      <c r="A319" s="5">
        <v>13157</v>
      </c>
      <c r="B319" s="5">
        <v>13106</v>
      </c>
      <c r="C319" s="5" t="s">
        <v>781</v>
      </c>
      <c r="D319" s="30">
        <v>797</v>
      </c>
      <c r="E319" s="30">
        <v>50260414</v>
      </c>
      <c r="F319" s="30">
        <v>560</v>
      </c>
      <c r="G319" s="30">
        <v>18680480</v>
      </c>
      <c r="H319" s="30">
        <v>0</v>
      </c>
      <c r="I319" s="30">
        <v>0</v>
      </c>
      <c r="J319" s="30">
        <v>0</v>
      </c>
      <c r="K319" s="30">
        <v>0</v>
      </c>
      <c r="L319" s="30">
        <v>0</v>
      </c>
      <c r="M319" s="30">
        <v>0</v>
      </c>
      <c r="N319" s="30">
        <v>0</v>
      </c>
      <c r="O319" s="30">
        <v>0</v>
      </c>
      <c r="P319" s="30">
        <v>152</v>
      </c>
      <c r="Q319" s="30">
        <v>9585424</v>
      </c>
      <c r="R319" s="30">
        <v>13</v>
      </c>
      <c r="S319" s="30">
        <v>433654</v>
      </c>
      <c r="T319" s="30">
        <v>2</v>
      </c>
      <c r="U319" s="30">
        <v>72656</v>
      </c>
      <c r="V319" s="24">
        <f t="shared" si="8"/>
        <v>1524</v>
      </c>
      <c r="W319" s="24">
        <f t="shared" si="9"/>
        <v>79032628</v>
      </c>
    </row>
    <row r="320" spans="1:23" x14ac:dyDescent="0.25">
      <c r="A320" s="5">
        <v>13158</v>
      </c>
      <c r="B320" s="5">
        <v>13107</v>
      </c>
      <c r="C320" s="5" t="s">
        <v>197</v>
      </c>
      <c r="D320" s="30">
        <v>635</v>
      </c>
      <c r="E320" s="30">
        <v>40044370</v>
      </c>
      <c r="F320" s="30">
        <v>285</v>
      </c>
      <c r="G320" s="30">
        <v>9507030</v>
      </c>
      <c r="H320" s="30">
        <v>335</v>
      </c>
      <c r="I320" s="30">
        <v>21125770</v>
      </c>
      <c r="J320" s="30">
        <v>231</v>
      </c>
      <c r="K320" s="30">
        <v>7705698</v>
      </c>
      <c r="L320" s="30">
        <v>0</v>
      </c>
      <c r="M320" s="30">
        <v>0</v>
      </c>
      <c r="N320" s="30">
        <v>0</v>
      </c>
      <c r="O320" s="30">
        <v>0</v>
      </c>
      <c r="P320" s="30">
        <v>0</v>
      </c>
      <c r="Q320" s="30">
        <v>0</v>
      </c>
      <c r="R320" s="30">
        <v>0</v>
      </c>
      <c r="S320" s="30">
        <v>0</v>
      </c>
      <c r="T320" s="30">
        <v>0</v>
      </c>
      <c r="U320" s="30">
        <v>0</v>
      </c>
      <c r="V320" s="24">
        <f t="shared" si="8"/>
        <v>1486</v>
      </c>
      <c r="W320" s="24">
        <f t="shared" si="9"/>
        <v>78382868</v>
      </c>
    </row>
    <row r="321" spans="1:23" x14ac:dyDescent="0.25">
      <c r="A321" s="5">
        <v>13159</v>
      </c>
      <c r="B321" s="5">
        <v>13127</v>
      </c>
      <c r="C321" s="5" t="s">
        <v>198</v>
      </c>
      <c r="D321" s="30">
        <v>697</v>
      </c>
      <c r="E321" s="30">
        <v>43954214</v>
      </c>
      <c r="F321" s="30">
        <v>768</v>
      </c>
      <c r="G321" s="30">
        <v>25618944</v>
      </c>
      <c r="H321" s="30">
        <v>301</v>
      </c>
      <c r="I321" s="30">
        <v>18981662</v>
      </c>
      <c r="J321" s="30">
        <v>313</v>
      </c>
      <c r="K321" s="30">
        <v>10441054</v>
      </c>
      <c r="L321" s="30">
        <v>195</v>
      </c>
      <c r="M321" s="30">
        <v>12297090</v>
      </c>
      <c r="N321" s="30">
        <v>36</v>
      </c>
      <c r="O321" s="30">
        <v>1200888</v>
      </c>
      <c r="P321" s="30">
        <v>57</v>
      </c>
      <c r="Q321" s="30">
        <v>3594534</v>
      </c>
      <c r="R321" s="30">
        <v>6</v>
      </c>
      <c r="S321" s="30">
        <v>200148</v>
      </c>
      <c r="T321" s="30">
        <v>0</v>
      </c>
      <c r="U321" s="30">
        <v>0</v>
      </c>
      <c r="V321" s="24">
        <f t="shared" si="8"/>
        <v>2373</v>
      </c>
      <c r="W321" s="24">
        <f t="shared" si="9"/>
        <v>116288534</v>
      </c>
    </row>
    <row r="322" spans="1:23" x14ac:dyDescent="0.25">
      <c r="A322" s="5">
        <v>13160</v>
      </c>
      <c r="B322" s="5">
        <v>13132</v>
      </c>
      <c r="C322" s="5" t="s">
        <v>199</v>
      </c>
      <c r="D322" s="30">
        <v>118</v>
      </c>
      <c r="E322" s="30">
        <v>7441316</v>
      </c>
      <c r="F322" s="30">
        <v>215</v>
      </c>
      <c r="G322" s="30">
        <v>7171970</v>
      </c>
      <c r="H322" s="30">
        <v>47</v>
      </c>
      <c r="I322" s="30">
        <v>2963914</v>
      </c>
      <c r="J322" s="30">
        <v>60</v>
      </c>
      <c r="K322" s="30">
        <v>2001480</v>
      </c>
      <c r="L322" s="30">
        <v>0</v>
      </c>
      <c r="M322" s="30">
        <v>0</v>
      </c>
      <c r="N322" s="30">
        <v>0</v>
      </c>
      <c r="O322" s="30">
        <v>0</v>
      </c>
      <c r="P322" s="30">
        <v>0</v>
      </c>
      <c r="Q322" s="30">
        <v>0</v>
      </c>
      <c r="R322" s="30">
        <v>0</v>
      </c>
      <c r="S322" s="30">
        <v>0</v>
      </c>
      <c r="T322" s="30">
        <v>0</v>
      </c>
      <c r="U322" s="30">
        <v>0</v>
      </c>
      <c r="V322" s="24">
        <f t="shared" si="8"/>
        <v>440</v>
      </c>
      <c r="W322" s="24">
        <f t="shared" si="9"/>
        <v>19578680</v>
      </c>
    </row>
    <row r="323" spans="1:23" x14ac:dyDescent="0.25">
      <c r="A323" s="5">
        <v>13161</v>
      </c>
      <c r="B323" s="5">
        <v>13115</v>
      </c>
      <c r="C323" s="5" t="s">
        <v>200</v>
      </c>
      <c r="D323" s="30">
        <v>213</v>
      </c>
      <c r="E323" s="30">
        <v>13432206</v>
      </c>
      <c r="F323" s="30">
        <v>178</v>
      </c>
      <c r="G323" s="30">
        <v>5937724</v>
      </c>
      <c r="H323" s="30">
        <v>168</v>
      </c>
      <c r="I323" s="30">
        <v>10594416</v>
      </c>
      <c r="J323" s="30">
        <v>113</v>
      </c>
      <c r="K323" s="30">
        <v>3769454</v>
      </c>
      <c r="L323" s="30">
        <v>0</v>
      </c>
      <c r="M323" s="30">
        <v>0</v>
      </c>
      <c r="N323" s="30">
        <v>0</v>
      </c>
      <c r="O323" s="30">
        <v>0</v>
      </c>
      <c r="P323" s="30">
        <v>10</v>
      </c>
      <c r="Q323" s="30">
        <v>630620</v>
      </c>
      <c r="R323" s="30">
        <v>1</v>
      </c>
      <c r="S323" s="30">
        <v>33358</v>
      </c>
      <c r="T323" s="30">
        <v>1</v>
      </c>
      <c r="U323" s="30">
        <v>8208</v>
      </c>
      <c r="V323" s="24">
        <f t="shared" si="8"/>
        <v>684</v>
      </c>
      <c r="W323" s="24">
        <f t="shared" si="9"/>
        <v>34405986</v>
      </c>
    </row>
    <row r="324" spans="1:23" x14ac:dyDescent="0.25">
      <c r="A324" s="5">
        <v>13162</v>
      </c>
      <c r="B324" s="5">
        <v>13121</v>
      </c>
      <c r="C324" s="5" t="s">
        <v>201</v>
      </c>
      <c r="D324" s="30">
        <v>534</v>
      </c>
      <c r="E324" s="30">
        <v>33675108</v>
      </c>
      <c r="F324" s="30">
        <v>241</v>
      </c>
      <c r="G324" s="30">
        <v>8039278</v>
      </c>
      <c r="H324" s="30">
        <v>315</v>
      </c>
      <c r="I324" s="30">
        <v>19864530</v>
      </c>
      <c r="J324" s="30">
        <v>330</v>
      </c>
      <c r="K324" s="30">
        <v>11008140</v>
      </c>
      <c r="L324" s="30">
        <v>0</v>
      </c>
      <c r="M324" s="30">
        <v>0</v>
      </c>
      <c r="N324" s="30">
        <v>0</v>
      </c>
      <c r="O324" s="30">
        <v>0</v>
      </c>
      <c r="P324" s="30">
        <v>163</v>
      </c>
      <c r="Q324" s="30">
        <v>10279106</v>
      </c>
      <c r="R324" s="30">
        <v>54</v>
      </c>
      <c r="S324" s="30">
        <v>1801332</v>
      </c>
      <c r="T324" s="30">
        <v>0</v>
      </c>
      <c r="U324" s="30">
        <v>0</v>
      </c>
      <c r="V324" s="24">
        <f t="shared" si="8"/>
        <v>1637</v>
      </c>
      <c r="W324" s="24">
        <f t="shared" si="9"/>
        <v>84667494</v>
      </c>
    </row>
    <row r="325" spans="1:23" x14ac:dyDescent="0.25">
      <c r="A325" s="5">
        <v>13163</v>
      </c>
      <c r="B325" s="5">
        <v>13129</v>
      </c>
      <c r="C325" s="5" t="s">
        <v>782</v>
      </c>
      <c r="D325" s="30">
        <v>0</v>
      </c>
      <c r="E325" s="30">
        <v>0</v>
      </c>
      <c r="F325" s="30">
        <v>0</v>
      </c>
      <c r="G325" s="30">
        <v>0</v>
      </c>
      <c r="H325" s="30">
        <v>235</v>
      </c>
      <c r="I325" s="30">
        <v>14819570</v>
      </c>
      <c r="J325" s="30">
        <v>298</v>
      </c>
      <c r="K325" s="30">
        <v>9940684</v>
      </c>
      <c r="L325" s="30">
        <v>0</v>
      </c>
      <c r="M325" s="30">
        <v>0</v>
      </c>
      <c r="N325" s="30">
        <v>0</v>
      </c>
      <c r="O325" s="30">
        <v>0</v>
      </c>
      <c r="P325" s="30">
        <v>0</v>
      </c>
      <c r="Q325" s="30">
        <v>0</v>
      </c>
      <c r="R325" s="30">
        <v>0</v>
      </c>
      <c r="S325" s="30">
        <v>0</v>
      </c>
      <c r="T325" s="30">
        <v>0</v>
      </c>
      <c r="U325" s="30">
        <v>0</v>
      </c>
      <c r="V325" s="24">
        <f t="shared" si="8"/>
        <v>533</v>
      </c>
      <c r="W325" s="24">
        <f t="shared" si="9"/>
        <v>24760254</v>
      </c>
    </row>
    <row r="326" spans="1:23" x14ac:dyDescent="0.25">
      <c r="A326" s="5">
        <v>13164</v>
      </c>
      <c r="B326" s="5">
        <v>13116</v>
      </c>
      <c r="C326" s="5" t="s">
        <v>202</v>
      </c>
      <c r="D326" s="30">
        <v>0</v>
      </c>
      <c r="E326" s="30">
        <v>0</v>
      </c>
      <c r="F326" s="30">
        <v>0</v>
      </c>
      <c r="G326" s="30">
        <v>0</v>
      </c>
      <c r="H326" s="30">
        <v>484</v>
      </c>
      <c r="I326" s="30">
        <v>30522008</v>
      </c>
      <c r="J326" s="30">
        <v>246</v>
      </c>
      <c r="K326" s="30">
        <v>8206068</v>
      </c>
      <c r="L326" s="30">
        <v>0</v>
      </c>
      <c r="M326" s="30">
        <v>0</v>
      </c>
      <c r="N326" s="30">
        <v>0</v>
      </c>
      <c r="O326" s="30">
        <v>0</v>
      </c>
      <c r="P326" s="30">
        <v>996</v>
      </c>
      <c r="Q326" s="30">
        <v>62809752</v>
      </c>
      <c r="R326" s="30">
        <v>110</v>
      </c>
      <c r="S326" s="30">
        <v>3669380</v>
      </c>
      <c r="T326" s="30">
        <v>0</v>
      </c>
      <c r="U326" s="30">
        <v>0</v>
      </c>
      <c r="V326" s="24">
        <f t="shared" ref="V326:V348" si="10">D326+F326+H326+J326+L326+N326+P326+R326+T326</f>
        <v>1836</v>
      </c>
      <c r="W326" s="24">
        <f t="shared" ref="W326:W348" si="11">E326+G326+I326+K326+M326+O326+Q326+S326+U326</f>
        <v>105207208</v>
      </c>
    </row>
    <row r="327" spans="1:23" x14ac:dyDescent="0.25">
      <c r="A327" s="5">
        <v>13165</v>
      </c>
      <c r="B327" s="5">
        <v>13105</v>
      </c>
      <c r="C327" s="5" t="s">
        <v>203</v>
      </c>
      <c r="D327" s="30">
        <v>1085</v>
      </c>
      <c r="E327" s="30">
        <v>68422270</v>
      </c>
      <c r="F327" s="30">
        <v>408</v>
      </c>
      <c r="G327" s="30">
        <v>13610064</v>
      </c>
      <c r="H327" s="30">
        <v>492</v>
      </c>
      <c r="I327" s="30">
        <v>31026504</v>
      </c>
      <c r="J327" s="30">
        <v>507</v>
      </c>
      <c r="K327" s="30">
        <v>16912506</v>
      </c>
      <c r="L327" s="30">
        <v>0</v>
      </c>
      <c r="M327" s="30">
        <v>0</v>
      </c>
      <c r="N327" s="30">
        <v>0</v>
      </c>
      <c r="O327" s="30">
        <v>0</v>
      </c>
      <c r="P327" s="30">
        <v>0</v>
      </c>
      <c r="Q327" s="30">
        <v>0</v>
      </c>
      <c r="R327" s="30">
        <v>0</v>
      </c>
      <c r="S327" s="30">
        <v>0</v>
      </c>
      <c r="T327" s="30">
        <v>0</v>
      </c>
      <c r="U327" s="30">
        <v>0</v>
      </c>
      <c r="V327" s="24">
        <f t="shared" si="10"/>
        <v>2492</v>
      </c>
      <c r="W327" s="24">
        <f t="shared" si="11"/>
        <v>129971344</v>
      </c>
    </row>
    <row r="328" spans="1:23" x14ac:dyDescent="0.25">
      <c r="A328" s="5">
        <v>13166</v>
      </c>
      <c r="B328" s="5">
        <v>13102</v>
      </c>
      <c r="C328" s="5" t="s">
        <v>204</v>
      </c>
      <c r="D328" s="30">
        <v>346</v>
      </c>
      <c r="E328" s="30">
        <v>21819452</v>
      </c>
      <c r="F328" s="30">
        <v>245</v>
      </c>
      <c r="G328" s="30">
        <v>8172710</v>
      </c>
      <c r="H328" s="30">
        <v>0</v>
      </c>
      <c r="I328" s="30">
        <v>0</v>
      </c>
      <c r="J328" s="30">
        <v>0</v>
      </c>
      <c r="K328" s="30">
        <v>0</v>
      </c>
      <c r="L328" s="30">
        <v>0</v>
      </c>
      <c r="M328" s="30">
        <v>0</v>
      </c>
      <c r="N328" s="30">
        <v>0</v>
      </c>
      <c r="O328" s="30">
        <v>0</v>
      </c>
      <c r="P328" s="30">
        <v>125</v>
      </c>
      <c r="Q328" s="30">
        <v>7882750</v>
      </c>
      <c r="R328" s="30">
        <v>8</v>
      </c>
      <c r="S328" s="30">
        <v>266864</v>
      </c>
      <c r="T328" s="30">
        <v>0</v>
      </c>
      <c r="U328" s="30">
        <v>0</v>
      </c>
      <c r="V328" s="24">
        <f t="shared" si="10"/>
        <v>724</v>
      </c>
      <c r="W328" s="24">
        <f t="shared" si="11"/>
        <v>38141776</v>
      </c>
    </row>
    <row r="329" spans="1:23" x14ac:dyDescent="0.25">
      <c r="A329" s="5">
        <v>13167</v>
      </c>
      <c r="B329" s="5">
        <v>13108</v>
      </c>
      <c r="C329" s="5" t="s">
        <v>205</v>
      </c>
      <c r="D329" s="30">
        <v>421</v>
      </c>
      <c r="E329" s="30">
        <v>26549102</v>
      </c>
      <c r="F329" s="30">
        <v>262</v>
      </c>
      <c r="G329" s="30">
        <v>8739796</v>
      </c>
      <c r="H329" s="30">
        <v>183</v>
      </c>
      <c r="I329" s="30">
        <v>11540346</v>
      </c>
      <c r="J329" s="30">
        <v>168</v>
      </c>
      <c r="K329" s="30">
        <v>5604144</v>
      </c>
      <c r="L329" s="30">
        <v>0</v>
      </c>
      <c r="M329" s="30">
        <v>0</v>
      </c>
      <c r="N329" s="30">
        <v>0</v>
      </c>
      <c r="O329" s="30">
        <v>0</v>
      </c>
      <c r="P329" s="30">
        <v>102</v>
      </c>
      <c r="Q329" s="30">
        <v>6432324</v>
      </c>
      <c r="R329" s="30">
        <v>0</v>
      </c>
      <c r="S329" s="30">
        <v>0</v>
      </c>
      <c r="T329" s="30">
        <v>0</v>
      </c>
      <c r="U329" s="30">
        <v>0</v>
      </c>
      <c r="V329" s="24">
        <f t="shared" si="10"/>
        <v>1136</v>
      </c>
      <c r="W329" s="24">
        <f t="shared" si="11"/>
        <v>58865712</v>
      </c>
    </row>
    <row r="330" spans="1:23" x14ac:dyDescent="0.25">
      <c r="A330" s="5">
        <v>13201</v>
      </c>
      <c r="B330" s="5">
        <v>13301</v>
      </c>
      <c r="C330" s="5" t="s">
        <v>206</v>
      </c>
      <c r="D330" s="30">
        <v>813</v>
      </c>
      <c r="E330" s="30">
        <v>51269406</v>
      </c>
      <c r="F330" s="30">
        <v>725</v>
      </c>
      <c r="G330" s="30">
        <v>24184550</v>
      </c>
      <c r="H330" s="30">
        <v>577</v>
      </c>
      <c r="I330" s="30">
        <v>36386774</v>
      </c>
      <c r="J330" s="30">
        <v>225</v>
      </c>
      <c r="K330" s="30">
        <v>7505550</v>
      </c>
      <c r="L330" s="30">
        <v>0</v>
      </c>
      <c r="M330" s="30">
        <v>0</v>
      </c>
      <c r="N330" s="30">
        <v>0</v>
      </c>
      <c r="O330" s="30">
        <v>0</v>
      </c>
      <c r="P330" s="30">
        <v>244</v>
      </c>
      <c r="Q330" s="30">
        <v>15387128</v>
      </c>
      <c r="R330" s="30">
        <v>39</v>
      </c>
      <c r="S330" s="30">
        <v>1300962</v>
      </c>
      <c r="T330" s="30">
        <v>0</v>
      </c>
      <c r="U330" s="30">
        <v>0</v>
      </c>
      <c r="V330" s="24">
        <f t="shared" si="10"/>
        <v>2623</v>
      </c>
      <c r="W330" s="24">
        <f t="shared" si="11"/>
        <v>136034370</v>
      </c>
    </row>
    <row r="331" spans="1:23" x14ac:dyDescent="0.25">
      <c r="A331" s="5">
        <v>13202</v>
      </c>
      <c r="B331" s="5">
        <v>13302</v>
      </c>
      <c r="C331" s="5" t="s">
        <v>207</v>
      </c>
      <c r="D331" s="30">
        <v>353</v>
      </c>
      <c r="E331" s="30">
        <v>22260886</v>
      </c>
      <c r="F331" s="30">
        <v>339</v>
      </c>
      <c r="G331" s="30">
        <v>11308362</v>
      </c>
      <c r="H331" s="30">
        <v>440</v>
      </c>
      <c r="I331" s="30">
        <v>27747280</v>
      </c>
      <c r="J331" s="30">
        <v>268</v>
      </c>
      <c r="K331" s="30">
        <v>8939944</v>
      </c>
      <c r="L331" s="30">
        <v>0</v>
      </c>
      <c r="M331" s="30">
        <v>0</v>
      </c>
      <c r="N331" s="30">
        <v>0</v>
      </c>
      <c r="O331" s="30">
        <v>0</v>
      </c>
      <c r="P331" s="30">
        <v>116</v>
      </c>
      <c r="Q331" s="30">
        <v>7315192</v>
      </c>
      <c r="R331" s="30">
        <v>18</v>
      </c>
      <c r="S331" s="30">
        <v>600444</v>
      </c>
      <c r="T331" s="30">
        <v>0</v>
      </c>
      <c r="U331" s="30">
        <v>0</v>
      </c>
      <c r="V331" s="24">
        <f t="shared" si="10"/>
        <v>1534</v>
      </c>
      <c r="W331" s="24">
        <f t="shared" si="11"/>
        <v>78172108</v>
      </c>
    </row>
    <row r="332" spans="1:23" x14ac:dyDescent="0.25">
      <c r="A332" s="5">
        <v>13203</v>
      </c>
      <c r="B332" s="5">
        <v>13303</v>
      </c>
      <c r="C332" s="5" t="s">
        <v>783</v>
      </c>
      <c r="D332" s="30">
        <v>189</v>
      </c>
      <c r="E332" s="30">
        <v>11918718</v>
      </c>
      <c r="F332" s="30">
        <v>155</v>
      </c>
      <c r="G332" s="30">
        <v>5170490</v>
      </c>
      <c r="H332" s="30">
        <v>77</v>
      </c>
      <c r="I332" s="30">
        <v>4855774</v>
      </c>
      <c r="J332" s="30">
        <v>66</v>
      </c>
      <c r="K332" s="30">
        <v>2201628</v>
      </c>
      <c r="L332" s="30">
        <v>0</v>
      </c>
      <c r="M332" s="30">
        <v>0</v>
      </c>
      <c r="N332" s="30">
        <v>0</v>
      </c>
      <c r="O332" s="30">
        <v>0</v>
      </c>
      <c r="P332" s="30">
        <v>32</v>
      </c>
      <c r="Q332" s="30">
        <v>2017984</v>
      </c>
      <c r="R332" s="30">
        <v>8</v>
      </c>
      <c r="S332" s="30">
        <v>266864</v>
      </c>
      <c r="T332" s="30">
        <v>0</v>
      </c>
      <c r="U332" s="30">
        <v>0</v>
      </c>
      <c r="V332" s="24">
        <f t="shared" si="10"/>
        <v>527</v>
      </c>
      <c r="W332" s="24">
        <f t="shared" si="11"/>
        <v>26431458</v>
      </c>
    </row>
    <row r="333" spans="1:23" x14ac:dyDescent="0.25">
      <c r="A333" s="5">
        <v>13301</v>
      </c>
      <c r="B333" s="5">
        <v>13201</v>
      </c>
      <c r="C333" s="5" t="s">
        <v>208</v>
      </c>
      <c r="D333" s="30">
        <v>999</v>
      </c>
      <c r="E333" s="30">
        <v>62998938</v>
      </c>
      <c r="F333" s="30">
        <v>1170</v>
      </c>
      <c r="G333" s="30">
        <v>39028860</v>
      </c>
      <c r="H333" s="30">
        <v>945</v>
      </c>
      <c r="I333" s="30">
        <v>59593590</v>
      </c>
      <c r="J333" s="30">
        <v>854</v>
      </c>
      <c r="K333" s="30">
        <v>28487732</v>
      </c>
      <c r="L333" s="30">
        <v>0</v>
      </c>
      <c r="M333" s="30">
        <v>0</v>
      </c>
      <c r="N333" s="30">
        <v>0</v>
      </c>
      <c r="O333" s="30">
        <v>0</v>
      </c>
      <c r="P333" s="30">
        <v>742</v>
      </c>
      <c r="Q333" s="30">
        <v>46792004</v>
      </c>
      <c r="R333" s="30">
        <v>94</v>
      </c>
      <c r="S333" s="30">
        <v>3135652</v>
      </c>
      <c r="T333" s="30">
        <v>5</v>
      </c>
      <c r="U333" s="30">
        <v>196640</v>
      </c>
      <c r="V333" s="24">
        <f t="shared" si="10"/>
        <v>4809</v>
      </c>
      <c r="W333" s="24">
        <f t="shared" si="11"/>
        <v>240233416</v>
      </c>
    </row>
    <row r="334" spans="1:23" x14ac:dyDescent="0.25">
      <c r="A334" s="5">
        <v>13302</v>
      </c>
      <c r="B334" s="5">
        <v>13202</v>
      </c>
      <c r="C334" s="5" t="s">
        <v>209</v>
      </c>
      <c r="D334" s="30">
        <v>360</v>
      </c>
      <c r="E334" s="30">
        <v>22702320</v>
      </c>
      <c r="F334" s="30">
        <v>12</v>
      </c>
      <c r="G334" s="30">
        <v>400296</v>
      </c>
      <c r="H334" s="30">
        <v>140</v>
      </c>
      <c r="I334" s="30">
        <v>8828680</v>
      </c>
      <c r="J334" s="30">
        <v>58</v>
      </c>
      <c r="K334" s="30">
        <v>1934764</v>
      </c>
      <c r="L334" s="30">
        <v>0</v>
      </c>
      <c r="M334" s="30">
        <v>0</v>
      </c>
      <c r="N334" s="30">
        <v>0</v>
      </c>
      <c r="O334" s="30">
        <v>0</v>
      </c>
      <c r="P334" s="30">
        <v>106</v>
      </c>
      <c r="Q334" s="30">
        <v>6684572</v>
      </c>
      <c r="R334" s="30">
        <v>1</v>
      </c>
      <c r="S334" s="30">
        <v>33358</v>
      </c>
      <c r="T334" s="30">
        <v>3</v>
      </c>
      <c r="U334" s="30">
        <v>125514</v>
      </c>
      <c r="V334" s="24">
        <f t="shared" si="10"/>
        <v>680</v>
      </c>
      <c r="W334" s="24">
        <f t="shared" si="11"/>
        <v>40709504</v>
      </c>
    </row>
    <row r="335" spans="1:23" x14ac:dyDescent="0.25">
      <c r="A335" s="5">
        <v>13303</v>
      </c>
      <c r="B335" s="5">
        <v>13203</v>
      </c>
      <c r="C335" s="5" t="s">
        <v>784</v>
      </c>
      <c r="D335" s="30">
        <v>173</v>
      </c>
      <c r="E335" s="30">
        <v>10909726</v>
      </c>
      <c r="F335" s="30">
        <v>160</v>
      </c>
      <c r="G335" s="30">
        <v>5337280</v>
      </c>
      <c r="H335" s="30">
        <v>36</v>
      </c>
      <c r="I335" s="30">
        <v>2270232</v>
      </c>
      <c r="J335" s="30">
        <v>8</v>
      </c>
      <c r="K335" s="30">
        <v>266864</v>
      </c>
      <c r="L335" s="30">
        <v>0</v>
      </c>
      <c r="M335" s="30">
        <v>0</v>
      </c>
      <c r="N335" s="30">
        <v>0</v>
      </c>
      <c r="O335" s="30">
        <v>0</v>
      </c>
      <c r="P335" s="30">
        <v>43</v>
      </c>
      <c r="Q335" s="30">
        <v>2711666</v>
      </c>
      <c r="R335" s="30">
        <v>8</v>
      </c>
      <c r="S335" s="30">
        <v>266864</v>
      </c>
      <c r="T335" s="30">
        <v>0</v>
      </c>
      <c r="U335" s="30">
        <v>0</v>
      </c>
      <c r="V335" s="24">
        <f t="shared" si="10"/>
        <v>428</v>
      </c>
      <c r="W335" s="24">
        <f t="shared" si="11"/>
        <v>21762632</v>
      </c>
    </row>
    <row r="336" spans="1:23" x14ac:dyDescent="0.25">
      <c r="A336" s="5">
        <v>13401</v>
      </c>
      <c r="B336" s="5">
        <v>13401</v>
      </c>
      <c r="C336" s="5" t="s">
        <v>210</v>
      </c>
      <c r="D336" s="30">
        <v>1537</v>
      </c>
      <c r="E336" s="30">
        <v>96926294</v>
      </c>
      <c r="F336" s="30">
        <v>1213</v>
      </c>
      <c r="G336" s="30">
        <v>40463254</v>
      </c>
      <c r="H336" s="30">
        <v>1539</v>
      </c>
      <c r="I336" s="30">
        <v>97052418</v>
      </c>
      <c r="J336" s="30">
        <v>527</v>
      </c>
      <c r="K336" s="30">
        <v>17579666</v>
      </c>
      <c r="L336" s="30">
        <v>0</v>
      </c>
      <c r="M336" s="30">
        <v>0</v>
      </c>
      <c r="N336" s="30">
        <v>0</v>
      </c>
      <c r="O336" s="30">
        <v>0</v>
      </c>
      <c r="P336" s="30">
        <v>288</v>
      </c>
      <c r="Q336" s="30">
        <v>18161856</v>
      </c>
      <c r="R336" s="30">
        <v>74</v>
      </c>
      <c r="S336" s="30">
        <v>2468492</v>
      </c>
      <c r="T336" s="30">
        <v>0</v>
      </c>
      <c r="U336" s="30">
        <v>0</v>
      </c>
      <c r="V336" s="24">
        <f t="shared" si="10"/>
        <v>5178</v>
      </c>
      <c r="W336" s="24">
        <f t="shared" si="11"/>
        <v>272651980</v>
      </c>
    </row>
    <row r="337" spans="1:23" x14ac:dyDescent="0.25">
      <c r="A337" s="5">
        <v>13402</v>
      </c>
      <c r="B337" s="5">
        <v>13403</v>
      </c>
      <c r="C337" s="5" t="s">
        <v>211</v>
      </c>
      <c r="D337" s="30">
        <v>174</v>
      </c>
      <c r="E337" s="30">
        <v>10972788</v>
      </c>
      <c r="F337" s="30">
        <v>116</v>
      </c>
      <c r="G337" s="30">
        <v>3869528</v>
      </c>
      <c r="H337" s="30">
        <v>102</v>
      </c>
      <c r="I337" s="30">
        <v>6432324</v>
      </c>
      <c r="J337" s="30">
        <v>60</v>
      </c>
      <c r="K337" s="30">
        <v>2001480</v>
      </c>
      <c r="L337" s="30">
        <v>0</v>
      </c>
      <c r="M337" s="30">
        <v>0</v>
      </c>
      <c r="N337" s="30">
        <v>0</v>
      </c>
      <c r="O337" s="30">
        <v>0</v>
      </c>
      <c r="P337" s="30">
        <v>29</v>
      </c>
      <c r="Q337" s="30">
        <v>1828798</v>
      </c>
      <c r="R337" s="30">
        <v>3</v>
      </c>
      <c r="S337" s="30">
        <v>100074</v>
      </c>
      <c r="T337" s="30">
        <v>0</v>
      </c>
      <c r="U337" s="30">
        <v>0</v>
      </c>
      <c r="V337" s="24">
        <f t="shared" si="10"/>
        <v>484</v>
      </c>
      <c r="W337" s="24">
        <f t="shared" si="11"/>
        <v>25204992</v>
      </c>
    </row>
    <row r="338" spans="1:23" x14ac:dyDescent="0.25">
      <c r="A338" s="5">
        <v>13403</v>
      </c>
      <c r="B338" s="5">
        <v>13402</v>
      </c>
      <c r="C338" s="5" t="s">
        <v>212</v>
      </c>
      <c r="D338" s="30">
        <v>560</v>
      </c>
      <c r="E338" s="30">
        <v>35314720</v>
      </c>
      <c r="F338" s="30">
        <v>606</v>
      </c>
      <c r="G338" s="30">
        <v>20214948</v>
      </c>
      <c r="H338" s="30">
        <v>237</v>
      </c>
      <c r="I338" s="30">
        <v>14945694</v>
      </c>
      <c r="J338" s="30">
        <v>222</v>
      </c>
      <c r="K338" s="30">
        <v>7405476</v>
      </c>
      <c r="L338" s="30">
        <v>0</v>
      </c>
      <c r="M338" s="30">
        <v>0</v>
      </c>
      <c r="N338" s="30">
        <v>0</v>
      </c>
      <c r="O338" s="30">
        <v>0</v>
      </c>
      <c r="P338" s="30">
        <v>21</v>
      </c>
      <c r="Q338" s="30">
        <v>1324302</v>
      </c>
      <c r="R338" s="30">
        <v>3</v>
      </c>
      <c r="S338" s="30">
        <v>100074</v>
      </c>
      <c r="T338" s="30">
        <v>0</v>
      </c>
      <c r="U338" s="30">
        <v>0</v>
      </c>
      <c r="V338" s="24">
        <f t="shared" si="10"/>
        <v>1649</v>
      </c>
      <c r="W338" s="24">
        <f t="shared" si="11"/>
        <v>79305214</v>
      </c>
    </row>
    <row r="339" spans="1:23" x14ac:dyDescent="0.25">
      <c r="A339" s="5">
        <v>13404</v>
      </c>
      <c r="B339" s="5">
        <v>13404</v>
      </c>
      <c r="C339" s="5" t="s">
        <v>213</v>
      </c>
      <c r="D339" s="30">
        <v>679</v>
      </c>
      <c r="E339" s="30">
        <v>42819098</v>
      </c>
      <c r="F339" s="30">
        <v>431</v>
      </c>
      <c r="G339" s="30">
        <v>14377298</v>
      </c>
      <c r="H339" s="30">
        <v>222</v>
      </c>
      <c r="I339" s="30">
        <v>13999764</v>
      </c>
      <c r="J339" s="30">
        <v>183</v>
      </c>
      <c r="K339" s="30">
        <v>6104514</v>
      </c>
      <c r="L339" s="30">
        <v>0</v>
      </c>
      <c r="M339" s="30">
        <v>0</v>
      </c>
      <c r="N339" s="30">
        <v>0</v>
      </c>
      <c r="O339" s="30">
        <v>0</v>
      </c>
      <c r="P339" s="30">
        <v>152</v>
      </c>
      <c r="Q339" s="30">
        <v>9585424</v>
      </c>
      <c r="R339" s="30">
        <v>4</v>
      </c>
      <c r="S339" s="30">
        <v>133432</v>
      </c>
      <c r="T339" s="30">
        <v>0</v>
      </c>
      <c r="U339" s="30">
        <v>0</v>
      </c>
      <c r="V339" s="24">
        <f t="shared" si="10"/>
        <v>1671</v>
      </c>
      <c r="W339" s="24">
        <f t="shared" si="11"/>
        <v>87019530</v>
      </c>
    </row>
    <row r="340" spans="1:23" x14ac:dyDescent="0.25">
      <c r="A340" s="5">
        <v>13501</v>
      </c>
      <c r="B340" s="5">
        <v>13601</v>
      </c>
      <c r="C340" s="5" t="s">
        <v>214</v>
      </c>
      <c r="D340" s="30">
        <v>529</v>
      </c>
      <c r="E340" s="30">
        <v>33359798</v>
      </c>
      <c r="F340" s="30">
        <v>454</v>
      </c>
      <c r="G340" s="30">
        <v>15144532</v>
      </c>
      <c r="H340" s="30">
        <v>187</v>
      </c>
      <c r="I340" s="30">
        <v>11792594</v>
      </c>
      <c r="J340" s="30">
        <v>109</v>
      </c>
      <c r="K340" s="30">
        <v>3636022</v>
      </c>
      <c r="L340" s="30">
        <v>0</v>
      </c>
      <c r="M340" s="30">
        <v>0</v>
      </c>
      <c r="N340" s="30">
        <v>0</v>
      </c>
      <c r="O340" s="30">
        <v>0</v>
      </c>
      <c r="P340" s="30">
        <v>71</v>
      </c>
      <c r="Q340" s="30">
        <v>4477402</v>
      </c>
      <c r="R340" s="30">
        <v>14</v>
      </c>
      <c r="S340" s="30">
        <v>467012</v>
      </c>
      <c r="T340" s="30">
        <v>2</v>
      </c>
      <c r="U340" s="30">
        <v>99390</v>
      </c>
      <c r="V340" s="24">
        <f t="shared" si="10"/>
        <v>1366</v>
      </c>
      <c r="W340" s="24">
        <f t="shared" si="11"/>
        <v>68976750</v>
      </c>
    </row>
    <row r="341" spans="1:23" x14ac:dyDescent="0.25">
      <c r="A341" s="5">
        <v>13502</v>
      </c>
      <c r="B341" s="5">
        <v>13603</v>
      </c>
      <c r="C341" s="5" t="s">
        <v>215</v>
      </c>
      <c r="D341" s="30">
        <v>308</v>
      </c>
      <c r="E341" s="30">
        <v>19423096</v>
      </c>
      <c r="F341" s="30">
        <v>251</v>
      </c>
      <c r="G341" s="30">
        <v>8372858</v>
      </c>
      <c r="H341" s="30">
        <v>215</v>
      </c>
      <c r="I341" s="30">
        <v>13558330</v>
      </c>
      <c r="J341" s="30">
        <v>79</v>
      </c>
      <c r="K341" s="30">
        <v>2635282</v>
      </c>
      <c r="L341" s="30">
        <v>0</v>
      </c>
      <c r="M341" s="30">
        <v>0</v>
      </c>
      <c r="N341" s="30">
        <v>0</v>
      </c>
      <c r="O341" s="30">
        <v>0</v>
      </c>
      <c r="P341" s="30">
        <v>87</v>
      </c>
      <c r="Q341" s="30">
        <v>5486394</v>
      </c>
      <c r="R341" s="30">
        <v>15</v>
      </c>
      <c r="S341" s="30">
        <v>500370</v>
      </c>
      <c r="T341" s="30">
        <v>0</v>
      </c>
      <c r="U341" s="30">
        <v>0</v>
      </c>
      <c r="V341" s="24">
        <f t="shared" si="10"/>
        <v>955</v>
      </c>
      <c r="W341" s="24">
        <f t="shared" si="11"/>
        <v>49976330</v>
      </c>
    </row>
    <row r="342" spans="1:23" x14ac:dyDescent="0.25">
      <c r="A342" s="5">
        <v>13503</v>
      </c>
      <c r="B342" s="5">
        <v>13602</v>
      </c>
      <c r="C342" s="5" t="s">
        <v>216</v>
      </c>
      <c r="D342" s="30">
        <v>618</v>
      </c>
      <c r="E342" s="30">
        <v>38972316</v>
      </c>
      <c r="F342" s="30">
        <v>200</v>
      </c>
      <c r="G342" s="30">
        <v>6671600</v>
      </c>
      <c r="H342" s="30">
        <v>207</v>
      </c>
      <c r="I342" s="30">
        <v>13053834</v>
      </c>
      <c r="J342" s="30">
        <v>96</v>
      </c>
      <c r="K342" s="30">
        <v>3202368</v>
      </c>
      <c r="L342" s="30">
        <v>0</v>
      </c>
      <c r="M342" s="30">
        <v>0</v>
      </c>
      <c r="N342" s="30">
        <v>0</v>
      </c>
      <c r="O342" s="30">
        <v>0</v>
      </c>
      <c r="P342" s="30">
        <v>75</v>
      </c>
      <c r="Q342" s="30">
        <v>4729650</v>
      </c>
      <c r="R342" s="30">
        <v>17</v>
      </c>
      <c r="S342" s="30">
        <v>567086</v>
      </c>
      <c r="T342" s="30">
        <v>35</v>
      </c>
      <c r="U342" s="30">
        <v>1492720</v>
      </c>
      <c r="V342" s="24">
        <f t="shared" si="10"/>
        <v>1248</v>
      </c>
      <c r="W342" s="24">
        <f t="shared" si="11"/>
        <v>68689574</v>
      </c>
    </row>
    <row r="343" spans="1:23" x14ac:dyDescent="0.25">
      <c r="A343" s="5">
        <v>13504</v>
      </c>
      <c r="B343" s="5">
        <v>13605</v>
      </c>
      <c r="C343" s="5" t="s">
        <v>217</v>
      </c>
      <c r="D343" s="30">
        <v>406</v>
      </c>
      <c r="E343" s="30">
        <v>25603172</v>
      </c>
      <c r="F343" s="30">
        <v>290</v>
      </c>
      <c r="G343" s="30">
        <v>9673820</v>
      </c>
      <c r="H343" s="30">
        <v>331</v>
      </c>
      <c r="I343" s="30">
        <v>20873522</v>
      </c>
      <c r="J343" s="30">
        <v>251</v>
      </c>
      <c r="K343" s="30">
        <v>8372858</v>
      </c>
      <c r="L343" s="30">
        <v>0</v>
      </c>
      <c r="M343" s="30">
        <v>0</v>
      </c>
      <c r="N343" s="30">
        <v>0</v>
      </c>
      <c r="O343" s="30">
        <v>0</v>
      </c>
      <c r="P343" s="30">
        <v>92</v>
      </c>
      <c r="Q343" s="30">
        <v>5801704</v>
      </c>
      <c r="R343" s="30">
        <v>14</v>
      </c>
      <c r="S343" s="30">
        <v>467012</v>
      </c>
      <c r="T343" s="30">
        <v>0</v>
      </c>
      <c r="U343" s="30">
        <v>0</v>
      </c>
      <c r="V343" s="24">
        <f t="shared" si="10"/>
        <v>1384</v>
      </c>
      <c r="W343" s="24">
        <f t="shared" si="11"/>
        <v>70792088</v>
      </c>
    </row>
    <row r="344" spans="1:23" x14ac:dyDescent="0.25">
      <c r="A344" s="5">
        <v>13505</v>
      </c>
      <c r="B344" s="5">
        <v>13604</v>
      </c>
      <c r="C344" s="5" t="s">
        <v>218</v>
      </c>
      <c r="D344" s="30">
        <v>178</v>
      </c>
      <c r="E344" s="30">
        <v>11225036</v>
      </c>
      <c r="F344" s="30">
        <v>145</v>
      </c>
      <c r="G344" s="30">
        <v>4836910</v>
      </c>
      <c r="H344" s="30">
        <v>176</v>
      </c>
      <c r="I344" s="30">
        <v>11098912</v>
      </c>
      <c r="J344" s="30">
        <v>142</v>
      </c>
      <c r="K344" s="30">
        <v>4736836</v>
      </c>
      <c r="L344" s="30">
        <v>0</v>
      </c>
      <c r="M344" s="30">
        <v>0</v>
      </c>
      <c r="N344" s="30">
        <v>0</v>
      </c>
      <c r="O344" s="30">
        <v>0</v>
      </c>
      <c r="P344" s="30">
        <v>100</v>
      </c>
      <c r="Q344" s="30">
        <v>6306200</v>
      </c>
      <c r="R344" s="30">
        <v>4</v>
      </c>
      <c r="S344" s="30">
        <v>133432</v>
      </c>
      <c r="T344" s="30">
        <v>0</v>
      </c>
      <c r="U344" s="30">
        <v>0</v>
      </c>
      <c r="V344" s="24">
        <f t="shared" si="10"/>
        <v>745</v>
      </c>
      <c r="W344" s="24">
        <f t="shared" si="11"/>
        <v>38337326</v>
      </c>
    </row>
    <row r="345" spans="1:23" x14ac:dyDescent="0.25">
      <c r="A345" s="5">
        <v>13601</v>
      </c>
      <c r="B345" s="5">
        <v>13501</v>
      </c>
      <c r="C345" s="5" t="s">
        <v>219</v>
      </c>
      <c r="D345" s="30">
        <v>973</v>
      </c>
      <c r="E345" s="30">
        <v>61359326</v>
      </c>
      <c r="F345" s="30">
        <v>683</v>
      </c>
      <c r="G345" s="30">
        <v>22783514</v>
      </c>
      <c r="H345" s="30">
        <v>493</v>
      </c>
      <c r="I345" s="30">
        <v>31089566</v>
      </c>
      <c r="J345" s="30">
        <v>397</v>
      </c>
      <c r="K345" s="30">
        <v>13243126</v>
      </c>
      <c r="L345" s="30">
        <v>40</v>
      </c>
      <c r="M345" s="30">
        <v>2522480</v>
      </c>
      <c r="N345" s="30">
        <v>5</v>
      </c>
      <c r="O345" s="30">
        <v>166790</v>
      </c>
      <c r="P345" s="30">
        <v>205</v>
      </c>
      <c r="Q345" s="30">
        <v>12927710</v>
      </c>
      <c r="R345" s="30">
        <v>18</v>
      </c>
      <c r="S345" s="30">
        <v>600444</v>
      </c>
      <c r="T345" s="30">
        <v>0</v>
      </c>
      <c r="U345" s="30">
        <v>0</v>
      </c>
      <c r="V345" s="24">
        <f t="shared" si="10"/>
        <v>2814</v>
      </c>
      <c r="W345" s="24">
        <f t="shared" si="11"/>
        <v>144692956</v>
      </c>
    </row>
    <row r="346" spans="1:23" x14ac:dyDescent="0.25">
      <c r="A346" s="5">
        <v>13602</v>
      </c>
      <c r="B346" s="5">
        <v>13504</v>
      </c>
      <c r="C346" s="5" t="s">
        <v>785</v>
      </c>
      <c r="D346" s="30">
        <v>244</v>
      </c>
      <c r="E346" s="30">
        <v>15387128</v>
      </c>
      <c r="F346" s="30">
        <v>164</v>
      </c>
      <c r="G346" s="30">
        <v>5470712</v>
      </c>
      <c r="H346" s="30">
        <v>81</v>
      </c>
      <c r="I346" s="30">
        <v>5108022</v>
      </c>
      <c r="J346" s="30">
        <v>37</v>
      </c>
      <c r="K346" s="30">
        <v>1234246</v>
      </c>
      <c r="L346" s="30">
        <v>0</v>
      </c>
      <c r="M346" s="30">
        <v>0</v>
      </c>
      <c r="N346" s="30">
        <v>0</v>
      </c>
      <c r="O346" s="30">
        <v>0</v>
      </c>
      <c r="P346" s="30">
        <v>22</v>
      </c>
      <c r="Q346" s="30">
        <v>1387364</v>
      </c>
      <c r="R346" s="30">
        <v>3</v>
      </c>
      <c r="S346" s="30">
        <v>100074</v>
      </c>
      <c r="T346" s="30">
        <v>0</v>
      </c>
      <c r="U346" s="30">
        <v>0</v>
      </c>
      <c r="V346" s="24">
        <f t="shared" si="10"/>
        <v>551</v>
      </c>
      <c r="W346" s="24">
        <f t="shared" si="11"/>
        <v>28687546</v>
      </c>
    </row>
    <row r="347" spans="1:23" x14ac:dyDescent="0.25">
      <c r="A347" s="5">
        <v>13603</v>
      </c>
      <c r="B347" s="5">
        <v>13503</v>
      </c>
      <c r="C347" s="5" t="s">
        <v>786</v>
      </c>
      <c r="D347" s="30">
        <v>258</v>
      </c>
      <c r="E347" s="30">
        <v>16269996</v>
      </c>
      <c r="F347" s="30">
        <v>154</v>
      </c>
      <c r="G347" s="30">
        <v>5137132</v>
      </c>
      <c r="H347" s="30">
        <v>0</v>
      </c>
      <c r="I347" s="30">
        <v>0</v>
      </c>
      <c r="J347" s="30">
        <v>0</v>
      </c>
      <c r="K347" s="30">
        <v>0</v>
      </c>
      <c r="L347" s="30">
        <v>0</v>
      </c>
      <c r="M347" s="30">
        <v>0</v>
      </c>
      <c r="N347" s="30">
        <v>0</v>
      </c>
      <c r="O347" s="30">
        <v>0</v>
      </c>
      <c r="P347" s="30">
        <v>76</v>
      </c>
      <c r="Q347" s="30">
        <v>4792712</v>
      </c>
      <c r="R347" s="30">
        <v>3</v>
      </c>
      <c r="S347" s="30">
        <v>100074</v>
      </c>
      <c r="T347" s="30">
        <v>0</v>
      </c>
      <c r="U347" s="30">
        <v>0</v>
      </c>
      <c r="V347" s="24">
        <f t="shared" si="10"/>
        <v>491</v>
      </c>
      <c r="W347" s="24">
        <f t="shared" si="11"/>
        <v>26299914</v>
      </c>
    </row>
    <row r="348" spans="1:23" x14ac:dyDescent="0.25">
      <c r="A348" s="5">
        <v>13604</v>
      </c>
      <c r="B348" s="5">
        <v>13505</v>
      </c>
      <c r="C348" s="5" t="s">
        <v>220</v>
      </c>
      <c r="D348" s="30">
        <v>218</v>
      </c>
      <c r="E348" s="30">
        <v>13747516</v>
      </c>
      <c r="F348" s="30">
        <v>138</v>
      </c>
      <c r="G348" s="30">
        <v>4603404</v>
      </c>
      <c r="H348" s="30">
        <v>113</v>
      </c>
      <c r="I348" s="30">
        <v>7126006</v>
      </c>
      <c r="J348" s="30">
        <v>15</v>
      </c>
      <c r="K348" s="30">
        <v>500370</v>
      </c>
      <c r="L348" s="30">
        <v>0</v>
      </c>
      <c r="M348" s="30">
        <v>0</v>
      </c>
      <c r="N348" s="30">
        <v>0</v>
      </c>
      <c r="O348" s="30">
        <v>0</v>
      </c>
      <c r="P348" s="30">
        <v>0</v>
      </c>
      <c r="Q348" s="30">
        <v>0</v>
      </c>
      <c r="R348" s="30">
        <v>0</v>
      </c>
      <c r="S348" s="30">
        <v>0</v>
      </c>
      <c r="T348" s="30">
        <v>4</v>
      </c>
      <c r="U348" s="30">
        <v>133432</v>
      </c>
      <c r="V348" s="24">
        <f t="shared" si="10"/>
        <v>488</v>
      </c>
      <c r="W348" s="24">
        <f t="shared" si="11"/>
        <v>26110728</v>
      </c>
    </row>
    <row r="349" spans="1:23" x14ac:dyDescent="0.25">
      <c r="A349" s="5">
        <v>13605</v>
      </c>
      <c r="B349" s="5">
        <v>13502</v>
      </c>
      <c r="C349" s="5" t="s">
        <v>787</v>
      </c>
      <c r="D349" s="34">
        <v>132</v>
      </c>
      <c r="E349" s="34">
        <v>8324184</v>
      </c>
      <c r="F349" s="34">
        <v>100</v>
      </c>
      <c r="G349" s="34">
        <v>3335800</v>
      </c>
      <c r="H349" s="34">
        <v>55</v>
      </c>
      <c r="I349" s="34">
        <v>3468410</v>
      </c>
      <c r="J349" s="34">
        <v>37</v>
      </c>
      <c r="K349" s="34">
        <v>1234246</v>
      </c>
      <c r="L349" s="30">
        <v>0</v>
      </c>
      <c r="M349" s="30">
        <v>0</v>
      </c>
      <c r="N349" s="30">
        <v>0</v>
      </c>
      <c r="O349" s="30">
        <v>0</v>
      </c>
      <c r="P349" s="34">
        <v>22</v>
      </c>
      <c r="Q349" s="34">
        <v>1387364</v>
      </c>
      <c r="R349" s="34">
        <v>2</v>
      </c>
      <c r="S349" s="34">
        <v>66716</v>
      </c>
      <c r="T349" s="30">
        <v>0</v>
      </c>
      <c r="U349" s="30">
        <v>0</v>
      </c>
      <c r="V349" s="24">
        <f t="shared" ref="V349" si="12">D349+F349+H349+J349+L349+N349+P349+R349+T349</f>
        <v>348</v>
      </c>
      <c r="W349" s="24">
        <f t="shared" ref="W349" si="13">E349+G349+I349+K349+M349+O349+Q349+S349+U349</f>
        <v>17816720</v>
      </c>
    </row>
    <row r="350" spans="1:23" x14ac:dyDescent="0.25">
      <c r="B350"/>
      <c r="C350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</row>
    <row r="351" spans="1:23" x14ac:dyDescent="0.25">
      <c r="D351" s="20">
        <f t="shared" ref="D351:W351" si="14">SUM(D4:D349)</f>
        <v>114043</v>
      </c>
      <c r="E351" s="20">
        <f t="shared" si="14"/>
        <v>7191779666</v>
      </c>
      <c r="F351" s="20">
        <f t="shared" si="14"/>
        <v>85342</v>
      </c>
      <c r="G351" s="20">
        <f t="shared" si="14"/>
        <v>2846838436</v>
      </c>
      <c r="H351" s="20">
        <f t="shared" si="14"/>
        <v>55622</v>
      </c>
      <c r="I351" s="20">
        <f t="shared" si="14"/>
        <v>3507634564</v>
      </c>
      <c r="J351" s="20">
        <f t="shared" si="14"/>
        <v>36804</v>
      </c>
      <c r="K351" s="20">
        <f t="shared" si="14"/>
        <v>1227707832</v>
      </c>
      <c r="L351" s="20">
        <f t="shared" si="14"/>
        <v>1266</v>
      </c>
      <c r="M351" s="20">
        <f t="shared" si="14"/>
        <v>79836492</v>
      </c>
      <c r="N351" s="20">
        <f t="shared" si="14"/>
        <v>169</v>
      </c>
      <c r="O351" s="20">
        <f t="shared" si="14"/>
        <v>5637502</v>
      </c>
      <c r="P351" s="20">
        <f t="shared" si="14"/>
        <v>16649</v>
      </c>
      <c r="Q351" s="20">
        <f t="shared" si="14"/>
        <v>1049919238</v>
      </c>
      <c r="R351" s="20">
        <f t="shared" si="14"/>
        <v>3760</v>
      </c>
      <c r="S351" s="20">
        <f t="shared" si="14"/>
        <v>125426080</v>
      </c>
      <c r="T351" s="20">
        <f t="shared" si="14"/>
        <v>307</v>
      </c>
      <c r="U351" s="20">
        <f t="shared" si="14"/>
        <v>10469721</v>
      </c>
      <c r="V351" s="20">
        <f t="shared" si="14"/>
        <v>313962</v>
      </c>
      <c r="W351" s="20">
        <f t="shared" si="14"/>
        <v>16045249531</v>
      </c>
    </row>
    <row r="352" spans="1:23" x14ac:dyDescent="0.25">
      <c r="C352" s="17" t="s">
        <v>788</v>
      </c>
    </row>
    <row r="353" spans="3:23" x14ac:dyDescent="0.25">
      <c r="D353" s="20">
        <f>D351+F351</f>
        <v>199385</v>
      </c>
      <c r="E353" s="20">
        <f>E351+G351</f>
        <v>10038618102</v>
      </c>
      <c r="H353" s="17">
        <f>H351+J351</f>
        <v>92426</v>
      </c>
      <c r="I353" s="20">
        <f>I351+K351</f>
        <v>4735342396</v>
      </c>
      <c r="L353" s="17">
        <f>L351+N351</f>
        <v>1435</v>
      </c>
      <c r="M353" s="17">
        <f>M351+O351</f>
        <v>85473994</v>
      </c>
      <c r="P353" s="17">
        <f>P351+R351</f>
        <v>20409</v>
      </c>
      <c r="Q353" s="17">
        <f>Q351+S351</f>
        <v>1175345318</v>
      </c>
      <c r="T353" s="17">
        <f>+T351</f>
        <v>307</v>
      </c>
      <c r="U353" s="17">
        <f>+U351</f>
        <v>10469721</v>
      </c>
    </row>
    <row r="354" spans="3:23" x14ac:dyDescent="0.25">
      <c r="C354" s="17" t="s">
        <v>789</v>
      </c>
    </row>
    <row r="355" spans="3:23" x14ac:dyDescent="0.25">
      <c r="D355" s="17">
        <f>D353+H353+L353+P353+T353</f>
        <v>313962</v>
      </c>
      <c r="E355" s="20">
        <f>E353+I353+M353+Q353+U353</f>
        <v>16045249531</v>
      </c>
    </row>
    <row r="356" spans="3:23" x14ac:dyDescent="0.25">
      <c r="C356" s="17" t="s">
        <v>265</v>
      </c>
      <c r="D356" s="17">
        <f>COUNTIF(D4:D348,"&gt;0")</f>
        <v>301</v>
      </c>
      <c r="F356" s="17">
        <f>COUNTIF(F4:F348,"&gt;0")</f>
        <v>301</v>
      </c>
      <c r="H356" s="17">
        <f>COUNTIF(H4:H348,"&gt;0")</f>
        <v>309</v>
      </c>
      <c r="J356" s="17">
        <f>COUNTIF(J4:J348,"&gt;0")</f>
        <v>310</v>
      </c>
      <c r="L356" s="17">
        <f>COUNTIF(L4:L348,"&gt;0")</f>
        <v>55</v>
      </c>
      <c r="N356" s="17">
        <f>COUNTIF(N4:N348,"&gt;0")</f>
        <v>37</v>
      </c>
      <c r="P356" s="17">
        <f>COUNTIF(P4:P348,"&gt;0")</f>
        <v>212</v>
      </c>
      <c r="R356" s="17">
        <f>COUNTIF(R4:R348,"&gt;0")</f>
        <v>201</v>
      </c>
      <c r="T356" s="17">
        <f>COUNTIF(T4:T348,"&gt;0")</f>
        <v>58</v>
      </c>
      <c r="U356" s="17">
        <f>COUNTIF(U4:U348,"&gt;0")</f>
        <v>56</v>
      </c>
      <c r="W356" s="17">
        <f>COUNTIF(W4:W348,"&gt;0")</f>
        <v>342</v>
      </c>
    </row>
  </sheetData>
  <mergeCells count="6">
    <mergeCell ref="V2:W2"/>
    <mergeCell ref="D2:G2"/>
    <mergeCell ref="H2:K2"/>
    <mergeCell ref="L2:O2"/>
    <mergeCell ref="P2:S2"/>
    <mergeCell ref="T2:U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Detalle_Sector</vt:lpstr>
      <vt:lpstr>Total_Nacional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Valderrama Cisternas, Pedro</cp:lastModifiedBy>
  <dcterms:created xsi:type="dcterms:W3CDTF">2021-09-07T14:45:54Z</dcterms:created>
  <dcterms:modified xsi:type="dcterms:W3CDTF">2023-01-10T15:49:28Z</dcterms:modified>
</cp:coreProperties>
</file>